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2 (часть 11 статьи 16)" sheetId="1" r:id="rId4"/>
    <sheet name="Форма 3.5 (Контракты 2017-2022)" sheetId="2" r:id="rId5"/>
    <sheet name="Форма 4.1 (В разрезе по МО)" sheetId="3" r:id="rId6"/>
    <sheet name="Форма 4.2. (В разрезе по МКД)" sheetId="4" r:id="rId7"/>
    <sheet name="Форма 4.3. (Иные программы)" sheetId="5" r:id="rId8"/>
    <sheet name="Форма 5" sheetId="6" r:id="rId9"/>
    <sheet name="Форма 6 (Построенные дома)" sheetId="7" r:id="rId10"/>
    <sheet name="Форма 7 (Найм дома_маневр фонд)" sheetId="8" r:id="rId11"/>
  </sheets>
  <definedNames>
    <definedName name="JR_PAGE_ANCHOR_0_5_0" localSheetId="4">'Форма 4.3. (Иные программы)'!$A$2</definedName>
    <definedName name="Print_Area_0_1" localSheetId="6">'Форма 6 (Построенные дома)'!$A:$N</definedName>
    <definedName name="Print_Area_0_0_2" localSheetId="6">'Форма 6 (Построенные дома)'!$A:$N</definedName>
    <definedName name="Print_Area_0_0_0_3" localSheetId="6">'Форма 6 (Построенные дома)'!$A:$N</definedName>
    <definedName name="Print_Area_0_0_0_0_4" localSheetId="6">'Форма 6 (Построенные дома)'!$A:$N</definedName>
    <definedName name="zz_5" localSheetId="6">'Форма 6 (Построенные дома)'!$A:$N</definedName>
    <definedName name="_xlnm.Print_Area" localSheetId="0">'Форма 2 (часть 11 статьи 16)'!$A$1:$F$44</definedName>
    <definedName name="_xlnm.Print_Area" localSheetId="1">'Форма 3.5 (Контракты 2017-2022)'!$A$1:$W$553</definedName>
    <definedName name="_xlnm.Print_Area" localSheetId="2">'Форма 4.1 (В разрезе по МО)'!$A$1:$T$63</definedName>
    <definedName name="_xlnm.Print_Area" localSheetId="3">'Форма 4.2. (В разрезе по МКД)'!$A$1:$S$262</definedName>
    <definedName name="_xlnm.Print_Area" localSheetId="4">'Форма 4.3. (Иные программы)'!$A$1:$S$18</definedName>
    <definedName name="_xlnm.Print_Area" localSheetId="5">'Форма 5'!$A$1:$M$15</definedName>
    <definedName name="_xlnm.Print_Area" localSheetId="6">'Форма 6 (Построенные дома)'!$A$1:$N$12</definedName>
    <definedName name="_xlnm.Print_Area" localSheetId="7">'Форма 7 (Найм дома_маневр фонд)'!$A$1:$P$13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<sst xmlns="http://schemas.openxmlformats.org/spreadsheetml/2006/main" uniqueCount="952">
  <si>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Форма 2 Приложения 1 к 
Порядку мониторинга
реализации региональных адресных
программ по переселению граждан из
аварийного жилищного фонда</t>
  </si>
  <si>
    <t>О Т Ч Е Т
о выполнении пункта 11 постановления № 1469 по программе переселения граждан из аварийного жилищного фонда, 
признанного таковым с 01.01.2017 до 01.01.2022</t>
  </si>
  <si>
    <t>Наименование субъекта Российской Федерации:</t>
  </si>
  <si>
    <t>Пермский край</t>
  </si>
  <si>
    <t>Отчет представлен по состоянию на</t>
  </si>
  <si>
    <t>01.01.2026</t>
  </si>
  <si>
    <t>№ п\п</t>
  </si>
  <si>
    <t>Наименование показателя</t>
  </si>
  <si>
    <t>Единица
измерения</t>
  </si>
  <si>
    <t>Предусмотрено
программами на
дату подачи
отчета</t>
  </si>
  <si>
    <t>Реализовано
согласно отчету</t>
  </si>
  <si>
    <t>Осталось
реализовать</t>
  </si>
  <si>
    <t>ИТОГО по субъекту РФ:</t>
  </si>
  <si>
    <t>Расселяемая площадь жилых помещений</t>
  </si>
  <si>
    <t>кв.м.</t>
  </si>
  <si>
    <t>Количество расселяемых жилых помещений</t>
  </si>
  <si>
    <t>ед.</t>
  </si>
  <si>
    <t>Количество граждан, переселенных из аварийных домов и непереселенных в связи с  непредвиденными обстоятельствами</t>
  </si>
  <si>
    <t>чел.</t>
  </si>
  <si>
    <t>Количество семей, переселенных из аварийных домов и непереселенных в связи непредвиденными обстоятельствами</t>
  </si>
  <si>
    <t>X</t>
  </si>
  <si>
    <t xml:space="preserve"> 4.1</t>
  </si>
  <si>
    <t xml:space="preserve">в том числе количество семей, выбравших в качестве способа переселения выплату возмещения за изымаемое жилое помещение </t>
  </si>
  <si>
    <t xml:space="preserve"> 4.2</t>
  </si>
  <si>
    <t>в том числе количество семей, использовавших полученную выплату возмещения на приобретение нового жилого помещения</t>
  </si>
  <si>
    <t>ВСЕГО затрачено на переселение</t>
  </si>
  <si>
    <t>руб.</t>
  </si>
  <si>
    <t xml:space="preserve"> 5.1</t>
  </si>
  <si>
    <t>в т.ч. средств Фонда</t>
  </si>
  <si>
    <t>Сумма экономии бюджетных средств</t>
  </si>
  <si>
    <t>Возмещение части стоимости жилых помещений</t>
  </si>
  <si>
    <t>ИТОГО по этапу 2025 года:</t>
  </si>
  <si>
    <t>Количество граждан, переселенных из аварийных домов и непереселенных в связи с непредвиденными обстоятельствами</t>
  </si>
  <si>
    <t>Заявка на получение финансовой поддержки за счет средств Фонда решение Правления от "9" Сентября 2025 года №01-6/1-51490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</si>
  <si>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</si>
  <si>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</si>
  <si>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</si>
  <si>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 xml:space="preserve">"       "              20    года </t>
  </si>
  <si>
    <t>Форма 3.5. Приложения 1
к Порядку проведения мониторинга реализации региональных адресных программ по переселению граждан из аварийного жилищного фонда</t>
  </si>
  <si>
    <t>РЕЕСТР</t>
  </si>
  <si>
    <t>заключенных государственных (муниципальных) контрактов на строительство многоквартиитных домов, приобретение жилых помещений в многоквартирных домах, на строительство, приобретение домов блокированной застройки и индивидуальных жилых домов, 
договоров о комплексном развитии территории жилой застройки, соглашений на предоставление возмещения за изымаемое жилое помещение и иных типов контрактов в рамках реализации мероприятий по переселению граждан из аварийного жилищного фонда, 
признанного таковым с 01.01.2017 до 01.01.2022</t>
  </si>
  <si>
    <t>Реквизиты контракта</t>
  </si>
  <si>
    <t>Заключение экспертизы проектной документации</t>
  </si>
  <si>
    <t>Дом, в котором приобретаются/строятся жилые
помещения</t>
  </si>
  <si>
    <t>Количество 
приобретаемых 
жилых помещений</t>
  </si>
  <si>
    <t>Площадь  приобретаемых
жилых помещений</t>
  </si>
  <si>
    <t>Площадь  расселяемых 
жилых помещений</t>
  </si>
  <si>
    <t>Стоимость приобретаемых/ выкупаемых жилых помещений
по контракту за счет бюджетных средств</t>
  </si>
  <si>
    <t>Сумма исполненных 
и подлежащих исполнению обязательств по оплате заключенных контрактов за счет средств Фонда</t>
  </si>
  <si>
    <t xml:space="preserve">Стоимость 1 кв.м, установленная Минстроем на 1 квартал года подачи заявки (для КВ)/на квартал, в котором заключен контракт (для КПВР, ГКПЗГ(РП), МКПЗГ(РП), СЖФ(РП), КПВР(РП) </t>
  </si>
  <si>
    <t>Нормативная стоимость приобретения,приведения в пригодное состояние жилого помещения, возмещения за жилое помещение за счет средств Фонда</t>
  </si>
  <si>
    <t>Этап строительной готовности 
строящегося дома</t>
  </si>
  <si>
    <t>Дата ввода
дома в
эксплуатацию</t>
  </si>
  <si>
    <t>Дата передачи помещения в 
собственность СФ, МО</t>
  </si>
  <si>
    <t>Тип</t>
  </si>
  <si>
    <t>Дата заключения</t>
  </si>
  <si>
    <t>Номер</t>
  </si>
  <si>
    <t>Вид экспертизы (государственная/
негосударственная)</t>
  </si>
  <si>
    <t>Номер заключения</t>
  </si>
  <si>
    <t>муниципальное образование</t>
  </si>
  <si>
    <t>адрес</t>
  </si>
  <si>
    <t>Общая стоимость</t>
  </si>
  <si>
    <t>в том числе:</t>
  </si>
  <si>
    <t>за счет средств Фонда</t>
  </si>
  <si>
    <t>за счет средств  бюджета Российской Федерации (СФ)</t>
  </si>
  <si>
    <t>за счет средств  бюджета МО</t>
  </si>
  <si>
    <t xml:space="preserve"> направляемых на приведение жилых помещений в пригодное для проживания состояние </t>
  </si>
  <si>
    <t>Итого по субъекту Российской Федерации:</t>
  </si>
  <si>
    <t>x</t>
  </si>
  <si>
    <t>Итого по этапу 2025 года:</t>
  </si>
  <si>
    <t>Заявка на получение финансовой поддержки за счет средств Корпорации решение Правления от "9" Сентября 2025 года №01-6/1-51490</t>
  </si>
  <si>
    <t>Итого по заявке:</t>
  </si>
  <si>
    <t>Итого по  Город Пермь:</t>
  </si>
  <si>
    <t>КВ</t>
  </si>
  <si>
    <t>01.04.2025</t>
  </si>
  <si>
    <t>55-УЖО-БИ</t>
  </si>
  <si>
    <t xml:space="preserve"> </t>
  </si>
  <si>
    <t>Город Пермь</t>
  </si>
  <si>
    <t>Решение ОРС № 2-627/2025</t>
  </si>
  <si>
    <t>01.08.2025</t>
  </si>
  <si>
    <t>Решение ОРС № 2-1102/2025</t>
  </si>
  <si>
    <t>01.11.2025</t>
  </si>
  <si>
    <t>495-УЖО-БИ</t>
  </si>
  <si>
    <t>02.06.2025</t>
  </si>
  <si>
    <t>162-УЖО-БИ</t>
  </si>
  <si>
    <t>03.12.2025</t>
  </si>
  <si>
    <t>590-УЖО-БИ</t>
  </si>
  <si>
    <t>04.06.2025</t>
  </si>
  <si>
    <t>Решение КРС 2-154/2025</t>
  </si>
  <si>
    <t>04.07.2024</t>
  </si>
  <si>
    <t>Решение ЛРС № 2-2690/2024</t>
  </si>
  <si>
    <t>05.02.2025</t>
  </si>
  <si>
    <t>Решение ЛРС № 2-174/2025</t>
  </si>
  <si>
    <t>05.09.2025</t>
  </si>
  <si>
    <t>293-УЖО-БИ</t>
  </si>
  <si>
    <t>05.11.2025</t>
  </si>
  <si>
    <t>496-УЖО-БИ</t>
  </si>
  <si>
    <t>05.12.2024</t>
  </si>
  <si>
    <t>Решение ЛРС № 2-4245/2024</t>
  </si>
  <si>
    <t>Решение ЛРС № 2-4243/2024</t>
  </si>
  <si>
    <t>05.12.2025</t>
  </si>
  <si>
    <t>592-УЖО-БИ</t>
  </si>
  <si>
    <t>593-УЖО-БИ</t>
  </si>
  <si>
    <t>06.02.2025</t>
  </si>
  <si>
    <t>16-УЖО-БИ</t>
  </si>
  <si>
    <t>06.03.2025</t>
  </si>
  <si>
    <t>Решение ЛРС № 2-484/2025</t>
  </si>
  <si>
    <t>Решение ЛРС № 2-646/2025</t>
  </si>
  <si>
    <t>36-УЖО-БИ</t>
  </si>
  <si>
    <t>06.11.2025</t>
  </si>
  <si>
    <t>497-УЖО-БИ</t>
  </si>
  <si>
    <t>07.11.2024</t>
  </si>
  <si>
    <t>Решение ОРС № 2-3012/2024</t>
  </si>
  <si>
    <t>07.11.2025</t>
  </si>
  <si>
    <t>501-УЖО-БИ</t>
  </si>
  <si>
    <t>500-УЖО-БИ</t>
  </si>
  <si>
    <t>08.04.2025</t>
  </si>
  <si>
    <t>261-УЖО-БИ</t>
  </si>
  <si>
    <t>08.12.2025</t>
  </si>
  <si>
    <t>595-УЖО-БИ</t>
  </si>
  <si>
    <t>597-УЖО-БИ</t>
  </si>
  <si>
    <t>09.09.2024</t>
  </si>
  <si>
    <t>Решение ЛРС № 2-3044/2024</t>
  </si>
  <si>
    <t>09.12.2025</t>
  </si>
  <si>
    <t>599-УЖО-БИ</t>
  </si>
  <si>
    <t>603-УЖО-БИ</t>
  </si>
  <si>
    <t>10.03.2025</t>
  </si>
  <si>
    <t>38-УЖО-БИ</t>
  </si>
  <si>
    <t>Решение ОРС № 2-697/2025</t>
  </si>
  <si>
    <t>10.05.2025</t>
  </si>
  <si>
    <t>Решение ЛРС № 2-1260/2025</t>
  </si>
  <si>
    <t>10.10.2024</t>
  </si>
  <si>
    <t>Апелляционное определение ПКС № 33-810/2025</t>
  </si>
  <si>
    <t>10.11.2025</t>
  </si>
  <si>
    <t>Решение КРС №2-2119/2025</t>
  </si>
  <si>
    <t>503-УЖО-БИ</t>
  </si>
  <si>
    <t>Решение КРС №2-2357/2025</t>
  </si>
  <si>
    <t>506-УЖО-БИ</t>
  </si>
  <si>
    <t>505-УЖО-БИ</t>
  </si>
  <si>
    <t>10.12.2025</t>
  </si>
  <si>
    <t>610-УЖО-БИ</t>
  </si>
  <si>
    <t>609-УЖО-БИ</t>
  </si>
  <si>
    <t>11.11.2024</t>
  </si>
  <si>
    <t>Решение ЛРС № 2-4473/2024</t>
  </si>
  <si>
    <t>11.11.2025</t>
  </si>
  <si>
    <t>510-УЖО-БИ</t>
  </si>
  <si>
    <t>513-УЖО-БИ</t>
  </si>
  <si>
    <t>514-УЖО-БИ</t>
  </si>
  <si>
    <t>511-УЖО-БИ</t>
  </si>
  <si>
    <t>508-УЖО-БИ</t>
  </si>
  <si>
    <t>11.12.2024</t>
  </si>
  <si>
    <t>Решение ОРС № 2-3228/2024</t>
  </si>
  <si>
    <t>Решение ЛРС № 2-4416/2024</t>
  </si>
  <si>
    <t>11.12.2025</t>
  </si>
  <si>
    <t>613-УЖО-БИ</t>
  </si>
  <si>
    <t>12.02.2025</t>
  </si>
  <si>
    <t>18-УЖО-БИ</t>
  </si>
  <si>
    <t>12.12.2025</t>
  </si>
  <si>
    <t>621-УЖО-БИ</t>
  </si>
  <si>
    <t>623-УЖО-БИ</t>
  </si>
  <si>
    <t>622-УЖО-БИ</t>
  </si>
  <si>
    <t>615-УЖО-БИ</t>
  </si>
  <si>
    <t>13.03.2025</t>
  </si>
  <si>
    <t>Решение ЛРС № 2-486/2025</t>
  </si>
  <si>
    <t>13.11.2025</t>
  </si>
  <si>
    <t>521-УЖО-БИ</t>
  </si>
  <si>
    <t>517-УЖО-БИ</t>
  </si>
  <si>
    <t>524-УЖО-БИ</t>
  </si>
  <si>
    <t>516-УЖО-БИ</t>
  </si>
  <si>
    <t>14.11.2025</t>
  </si>
  <si>
    <t>528-УЖО-БИ</t>
  </si>
  <si>
    <t>527-УЖО-БИ</t>
  </si>
  <si>
    <t>15.08.2025</t>
  </si>
  <si>
    <t>266-УЖО-БИ</t>
  </si>
  <si>
    <t>15.12.2025</t>
  </si>
  <si>
    <t>624-УЖО-БИ</t>
  </si>
  <si>
    <t>625-УЖО-БИ</t>
  </si>
  <si>
    <t>626-УЖО-БИ</t>
  </si>
  <si>
    <t>16.10.2025</t>
  </si>
  <si>
    <t>425-УЖО-БИ</t>
  </si>
  <si>
    <t>16.12.2025</t>
  </si>
  <si>
    <t>633-УЖО-БИ</t>
  </si>
  <si>
    <t>636-УЖО-БИ</t>
  </si>
  <si>
    <t>17.01.2025</t>
  </si>
  <si>
    <t>Апелляционное определение ПКС № 33-3440/2025</t>
  </si>
  <si>
    <t>17.04.2025</t>
  </si>
  <si>
    <t>Решение КРС № 2-657/2025</t>
  </si>
  <si>
    <t>17.05.2025</t>
  </si>
  <si>
    <t>Решение ЛРС № 2-1919/2025</t>
  </si>
  <si>
    <t>17.10.2024</t>
  </si>
  <si>
    <t>Решение ЛРС № 2-3763/2024</t>
  </si>
  <si>
    <t>17.11.2025</t>
  </si>
  <si>
    <t>530-УЖО-БИ</t>
  </si>
  <si>
    <t>17.12.2025</t>
  </si>
  <si>
    <t>640-УЖО-БИ</t>
  </si>
  <si>
    <t>18.02.2025</t>
  </si>
  <si>
    <t>Регение ЛРС № 2-340/2025</t>
  </si>
  <si>
    <t>18.06.2025</t>
  </si>
  <si>
    <t>Апелляционное определение ПКС № 33-4628/2025</t>
  </si>
  <si>
    <t>18.11.2025</t>
  </si>
  <si>
    <t>534-УЖО-БИ</t>
  </si>
  <si>
    <t>18.12.2025</t>
  </si>
  <si>
    <t>651-УЖО-БИ</t>
  </si>
  <si>
    <t>648-УЖО-БИ</t>
  </si>
  <si>
    <t>650-УЖО-БИ</t>
  </si>
  <si>
    <t>646-УЖО-БИ</t>
  </si>
  <si>
    <t>19.03.2025</t>
  </si>
  <si>
    <t>Решение ЛРС № 2-213/2025</t>
  </si>
  <si>
    <t>19.05.2025</t>
  </si>
  <si>
    <t>Решение ЛРС № 2-610/2025</t>
  </si>
  <si>
    <t>19.11.2025</t>
  </si>
  <si>
    <t>537-УЖО-БИ</t>
  </si>
  <si>
    <t>20.05.2025</t>
  </si>
  <si>
    <t>125-УЖО-БИ</t>
  </si>
  <si>
    <t>20.06.2024</t>
  </si>
  <si>
    <t>Решение ЛРС № 2-1471/2025</t>
  </si>
  <si>
    <t>20.10.2025</t>
  </si>
  <si>
    <t>443-УЖО-БИ</t>
  </si>
  <si>
    <t>20.11.2025</t>
  </si>
  <si>
    <t>545-УЖО-БИ</t>
  </si>
  <si>
    <t>543-УЖО-БИ</t>
  </si>
  <si>
    <t>550-УЖО-БИ</t>
  </si>
  <si>
    <t>21.01.2025</t>
  </si>
  <si>
    <t>Решение ЛРС № 2-567/2025</t>
  </si>
  <si>
    <t>21.07.2025</t>
  </si>
  <si>
    <t>232-УЖО-БИ</t>
  </si>
  <si>
    <t>230-УЖО-БИ</t>
  </si>
  <si>
    <t>228-УЖО-БИ</t>
  </si>
  <si>
    <t>21.10.2024</t>
  </si>
  <si>
    <t>Решение ЛРС № 2-4142/2024</t>
  </si>
  <si>
    <t>21.11.2024</t>
  </si>
  <si>
    <t>Решение ЛРС № 2-4244/2024</t>
  </si>
  <si>
    <t>21.11.2025</t>
  </si>
  <si>
    <t>551-УЖО-БИ</t>
  </si>
  <si>
    <t>22.05.2025</t>
  </si>
  <si>
    <t>Решение ОРС № 2-886/2025</t>
  </si>
  <si>
    <t>130-УЖО-БИ</t>
  </si>
  <si>
    <t>22.07.2025</t>
  </si>
  <si>
    <t>Решение КРС № 2-1955/2025</t>
  </si>
  <si>
    <t>22.12.2025</t>
  </si>
  <si>
    <t>660-УЖО-БИ</t>
  </si>
  <si>
    <t>23.12.2024</t>
  </si>
  <si>
    <t>Решение ОРС № 2-2885/2024</t>
  </si>
  <si>
    <t>24.06.2025</t>
  </si>
  <si>
    <t>Решение ЛРС № 2-2087/2025</t>
  </si>
  <si>
    <t>24.07.2025</t>
  </si>
  <si>
    <t>239-УЖО-БИ</t>
  </si>
  <si>
    <t>238-УЖО-БИ</t>
  </si>
  <si>
    <t>24.09.2025</t>
  </si>
  <si>
    <t>370-УЖО-БИ</t>
  </si>
  <si>
    <t>24.11.2025</t>
  </si>
  <si>
    <t>561-УЖО-БИ</t>
  </si>
  <si>
    <t>560-УЖО-БИ</t>
  </si>
  <si>
    <t>558-УЖО-БИ</t>
  </si>
  <si>
    <t>24.12.2025</t>
  </si>
  <si>
    <t>669-УЖО-БИ</t>
  </si>
  <si>
    <t>667-УЖО-БИ</t>
  </si>
  <si>
    <t>25.02.2025</t>
  </si>
  <si>
    <t>Решение ЛРС № 2-395/2025</t>
  </si>
  <si>
    <t>25.03.2025</t>
  </si>
  <si>
    <t>44-УЖО-БИ</t>
  </si>
  <si>
    <t>43-УЖО-БИ</t>
  </si>
  <si>
    <t>25.08.2025</t>
  </si>
  <si>
    <t>275-УЖО-БИ</t>
  </si>
  <si>
    <t>25.11.2025</t>
  </si>
  <si>
    <t>562-УЖО-БИ</t>
  </si>
  <si>
    <t>565-УЖО-БИ</t>
  </si>
  <si>
    <t>25.12.2025</t>
  </si>
  <si>
    <t>671-УЖО-БИ</t>
  </si>
  <si>
    <t>672-УЖО-БИ</t>
  </si>
  <si>
    <t>26.02.2025</t>
  </si>
  <si>
    <t>25-УЖО-БИ</t>
  </si>
  <si>
    <t>26.05.2025</t>
  </si>
  <si>
    <t>Решение ОРС № 2-2102/2025</t>
  </si>
  <si>
    <t>136-УЖО-БИ</t>
  </si>
  <si>
    <t>26.08.2025</t>
  </si>
  <si>
    <t>Решение ЛРС № 2-3302/2024</t>
  </si>
  <si>
    <t>26.11.2025</t>
  </si>
  <si>
    <t>567-УЖО-БИ</t>
  </si>
  <si>
    <t>568-УЖО-БИ</t>
  </si>
  <si>
    <t>26.12.2025</t>
  </si>
  <si>
    <t>675-УЖО-БИ, 2-УЖО-БИ</t>
  </si>
  <si>
    <t>679-УЖО-БИ</t>
  </si>
  <si>
    <t>682-УЖО-БИ</t>
  </si>
  <si>
    <t>681-УЖО-БИ</t>
  </si>
  <si>
    <t>677-УЖО-БИ</t>
  </si>
  <si>
    <t>685-УЖО-БИ</t>
  </si>
  <si>
    <t>687-УЖО-БИ</t>
  </si>
  <si>
    <t>27.02.2025</t>
  </si>
  <si>
    <t>Решение ЛРС № 2-1017/2025</t>
  </si>
  <si>
    <t>27.03.2025</t>
  </si>
  <si>
    <t>48-УЖО-БИ</t>
  </si>
  <si>
    <t>49-УЖО-БИ</t>
  </si>
  <si>
    <t>50-УЖО-БИ</t>
  </si>
  <si>
    <t>27.05.2025</t>
  </si>
  <si>
    <t>141-УЖО-БИ</t>
  </si>
  <si>
    <t>27.10.2025</t>
  </si>
  <si>
    <t>481-УЖО-БИ</t>
  </si>
  <si>
    <t>27.11.2025</t>
  </si>
  <si>
    <t>574-УЖО-БИ</t>
  </si>
  <si>
    <t>573-УЖО-БИ</t>
  </si>
  <si>
    <t>575-УЖО-БИ</t>
  </si>
  <si>
    <t>576-УЖО-БИ</t>
  </si>
  <si>
    <t>571-УЖО-БИ</t>
  </si>
  <si>
    <t>572-УЖО-БИ</t>
  </si>
  <si>
    <t>28.02.2025</t>
  </si>
  <si>
    <t>31-УЖО-БИ</t>
  </si>
  <si>
    <t>32-УЖО-БИ</t>
  </si>
  <si>
    <t>28.03.2025</t>
  </si>
  <si>
    <t>51-УЖО-БИ</t>
  </si>
  <si>
    <t>28.07.2025</t>
  </si>
  <si>
    <t>242-УЖО-БИ</t>
  </si>
  <si>
    <t>244-УЖО-БИ</t>
  </si>
  <si>
    <t>243-УЖО-БИ</t>
  </si>
  <si>
    <t>246-УЖО-БИ</t>
  </si>
  <si>
    <t>28.08.2025</t>
  </si>
  <si>
    <t>269-УЖО-БИ</t>
  </si>
  <si>
    <t>281-УЖО-БИ</t>
  </si>
  <si>
    <t>29.04.2025</t>
  </si>
  <si>
    <t>Апелляционное определение ПКС № 33-2008/2025</t>
  </si>
  <si>
    <t>29.07.2025</t>
  </si>
  <si>
    <t>247-УЖО-БИ</t>
  </si>
  <si>
    <t>248-УЖО-БИ</t>
  </si>
  <si>
    <t>29.08.2024</t>
  </si>
  <si>
    <t>Решениее ЛРС № 2-3354/2024</t>
  </si>
  <si>
    <t>29.10.2025</t>
  </si>
  <si>
    <t>490-УЖО-БИ</t>
  </si>
  <si>
    <t>492-УЖО-БИ</t>
  </si>
  <si>
    <t>491-УЖО-БИ</t>
  </si>
  <si>
    <t>29.12.2025</t>
  </si>
  <si>
    <t>691-УЖО-БИ</t>
  </si>
  <si>
    <t>694-УЖО-БИ</t>
  </si>
  <si>
    <t>693-УЖО-БИ</t>
  </si>
  <si>
    <t>689-УЖО-БИ</t>
  </si>
  <si>
    <t>30.07.2025</t>
  </si>
  <si>
    <t>249-УЖО-БИ</t>
  </si>
  <si>
    <t>Решение КРС № 2-2338/2025</t>
  </si>
  <si>
    <t>30.10.2025</t>
  </si>
  <si>
    <t>493-УЖО-БИ</t>
  </si>
  <si>
    <t>30.12.2025</t>
  </si>
  <si>
    <t>703-УЖО-БИ</t>
  </si>
  <si>
    <t>700-УЖО-БИ</t>
  </si>
  <si>
    <t>699-УЖО-БИ</t>
  </si>
  <si>
    <t>31.03.2025</t>
  </si>
  <si>
    <t>53-УЖО-БИ</t>
  </si>
  <si>
    <t>КПВР</t>
  </si>
  <si>
    <t>176-УЖО-БМК</t>
  </si>
  <si>
    <t>край. Пермский, г. Пермь, ул. Васнецова, д. 7</t>
  </si>
  <si>
    <t>СЖФ</t>
  </si>
  <si>
    <t>б/н</t>
  </si>
  <si>
    <t>край. Пермский, г. Пермь, ул. Щитовая, д. 11</t>
  </si>
  <si>
    <t>23.06.2025</t>
  </si>
  <si>
    <t>край. Пермский, г. Пермь, б-р. Гагарина, д. 36</t>
  </si>
  <si>
    <t>край. Пермский, г. Пермь, ул. Милиционера Власова, д. 29</t>
  </si>
  <si>
    <t>30.06.2025</t>
  </si>
  <si>
    <t>край. Пермский, г. Пермь, ул. Крисанова, д. 18Б</t>
  </si>
  <si>
    <t>край. Пермский, г. Пермь, ул. Академика Курчатова, д. 4</t>
  </si>
  <si>
    <t>край. Пермский, г. Пермь, ул. Памирская, д. 28</t>
  </si>
  <si>
    <t>Итого по  Чайковский городской округ:</t>
  </si>
  <si>
    <t>4-2025Ф</t>
  </si>
  <si>
    <t>Чайковский городской округ</t>
  </si>
  <si>
    <t>5-2025Ф</t>
  </si>
  <si>
    <t>2-2025Ф</t>
  </si>
  <si>
    <t>3-2025Ф</t>
  </si>
  <si>
    <t>1-2025Ф</t>
  </si>
  <si>
    <t>6-2025Ф</t>
  </si>
  <si>
    <t>8-2025Ф</t>
  </si>
  <si>
    <t>9-2025Ф</t>
  </si>
  <si>
    <t>7-2025Ф</t>
  </si>
  <si>
    <t>10-2025Ф</t>
  </si>
  <si>
    <t>Итого по  Уинский муниципальный округ:</t>
  </si>
  <si>
    <t>06.10.2025</t>
  </si>
  <si>
    <t>Уинский муниципальный округ</t>
  </si>
  <si>
    <t>12.11.2025</t>
  </si>
  <si>
    <t>13.10.2025</t>
  </si>
  <si>
    <t>Итого по  Юсьвинский муниципальный округ:</t>
  </si>
  <si>
    <t>14-01-15/12</t>
  </si>
  <si>
    <t>Юсьвинский муниципальный округ</t>
  </si>
  <si>
    <t>22.10.2025</t>
  </si>
  <si>
    <t>14-01-15/6</t>
  </si>
  <si>
    <t>24.10.2025</t>
  </si>
  <si>
    <t>14-01-15/8</t>
  </si>
  <si>
    <t>14-01-15/7</t>
  </si>
  <si>
    <t>14-01-15/10</t>
  </si>
  <si>
    <t>31.10.2025</t>
  </si>
  <si>
    <t>14-01-15/11</t>
  </si>
  <si>
    <t>Итого по  Кудымкарский муниципальный округ Пермского Края:</t>
  </si>
  <si>
    <t>Кудымкарский муниципальный округ Пермского Края</t>
  </si>
  <si>
    <t>21.10.2025</t>
  </si>
  <si>
    <t>23.10.2025</t>
  </si>
  <si>
    <t>Итого по  Александровский муниципальный округ:</t>
  </si>
  <si>
    <t>25.09.2025</t>
  </si>
  <si>
    <t>Александровский муниципальный округ</t>
  </si>
  <si>
    <t>0356500001425008678</t>
  </si>
  <si>
    <t>край. Пермский, г. Александровск, ул. Мехоношина, д. 10</t>
  </si>
  <si>
    <t>01.12.2025</t>
  </si>
  <si>
    <t>0356500001425009634</t>
  </si>
  <si>
    <t>край. Пермский, г. Александровск, ул. Калинина, д. 6</t>
  </si>
  <si>
    <t>0356500001425009635</t>
  </si>
  <si>
    <t>край. Пермский, г. Александровск, ул. Войкова, д. 22а</t>
  </si>
  <si>
    <t>0356500001425011371</t>
  </si>
  <si>
    <t>край. Пермский, г. Александровск, ул. Ленина, д. 18</t>
  </si>
  <si>
    <t>Итого по  Ординский муниципальный округ:</t>
  </si>
  <si>
    <t>02.10.2025</t>
  </si>
  <si>
    <t>Ординский муниципальный округ</t>
  </si>
  <si>
    <t>19.12.2025</t>
  </si>
  <si>
    <t>Итого по  Бардымский муниципальный округ:</t>
  </si>
  <si>
    <t>18.09.2025</t>
  </si>
  <si>
    <t>Бардымский муниципальный округ</t>
  </si>
  <si>
    <t>Итого по  Еловский муниципальный округ:</t>
  </si>
  <si>
    <t>Еловский муниципальный округ</t>
  </si>
  <si>
    <t>край. Пермский, р-н. Еловский, с. Елово, ул. Комсомольская, д. 46</t>
  </si>
  <si>
    <t>Итого по  Юрлинский муниципальный округ:</t>
  </si>
  <si>
    <t>Юрлинский муниципальный округ</t>
  </si>
  <si>
    <t>17.10.2025</t>
  </si>
  <si>
    <t>59/170-н/59-2025-1-500</t>
  </si>
  <si>
    <t>край. Пермский, р-н. Юрлинский, с. Юрла, ул. Герцена, д. 15А/1</t>
  </si>
  <si>
    <t>Итого по  Сивинский муниципальный округ:</t>
  </si>
  <si>
    <t>14.10.2025</t>
  </si>
  <si>
    <t>59/147-н/592025-1-707</t>
  </si>
  <si>
    <t>Сивинский муниципальный округ</t>
  </si>
  <si>
    <t>15.10.2025</t>
  </si>
  <si>
    <t>59/147-н/592025-1-711</t>
  </si>
  <si>
    <t>Итого по  Карагайский муниципальный округ:</t>
  </si>
  <si>
    <t>10.10.2025</t>
  </si>
  <si>
    <t>Карагайский муниципальный округ</t>
  </si>
  <si>
    <t>Итого по  Частинский муниципальный округ:</t>
  </si>
  <si>
    <t>09.10.2025</t>
  </si>
  <si>
    <t>Частинский муниципальный округ</t>
  </si>
  <si>
    <t>Итого по  Куединский муниципальный округ:</t>
  </si>
  <si>
    <t>Куединский муниципальный округ</t>
  </si>
  <si>
    <t>Итого по  Кунгурский муниципальный округ:</t>
  </si>
  <si>
    <t>2-686/2025</t>
  </si>
  <si>
    <t>Кунгурский муниципальный округ</t>
  </si>
  <si>
    <t>01.07.2025</t>
  </si>
  <si>
    <t>2-783/2025</t>
  </si>
  <si>
    <t>2-1496/2025</t>
  </si>
  <si>
    <t>02.04.2025</t>
  </si>
  <si>
    <t>2-914/2024</t>
  </si>
  <si>
    <t>2-691/2025</t>
  </si>
  <si>
    <t>2-755/2025</t>
  </si>
  <si>
    <t>02.11.2025</t>
  </si>
  <si>
    <t>2-2907/2024</t>
  </si>
  <si>
    <t>03.04.2025</t>
  </si>
  <si>
    <t>2-1006/2024</t>
  </si>
  <si>
    <t>03.12.2024</t>
  </si>
  <si>
    <t>2-3277/2024</t>
  </si>
  <si>
    <t>06.05.2025</t>
  </si>
  <si>
    <t>2-1049/2025</t>
  </si>
  <si>
    <t>2-1051/2025</t>
  </si>
  <si>
    <t>06.06.2025</t>
  </si>
  <si>
    <t>2-1214/2025</t>
  </si>
  <si>
    <t>06.08.2025</t>
  </si>
  <si>
    <t>2-1690/2025</t>
  </si>
  <si>
    <t>07.02.2024</t>
  </si>
  <si>
    <t>2-68/2024</t>
  </si>
  <si>
    <t>07.02.2025</t>
  </si>
  <si>
    <t>2-312/2024</t>
  </si>
  <si>
    <t>07.04.2025</t>
  </si>
  <si>
    <t>2-721/2025</t>
  </si>
  <si>
    <t>07.07.2025</t>
  </si>
  <si>
    <t>2-1523/2025</t>
  </si>
  <si>
    <t>07.10.2025</t>
  </si>
  <si>
    <t>2-2262/2025</t>
  </si>
  <si>
    <t>08.07.2025</t>
  </si>
  <si>
    <t>2-1647/2024</t>
  </si>
  <si>
    <t>08.12.2023</t>
  </si>
  <si>
    <t>2-3586/2023</t>
  </si>
  <si>
    <t>09.02.2024</t>
  </si>
  <si>
    <t>2-441/2024</t>
  </si>
  <si>
    <t>09.07.2025</t>
  </si>
  <si>
    <t>2-1562/2025</t>
  </si>
  <si>
    <t>2-580/2025</t>
  </si>
  <si>
    <t>10.07.2024</t>
  </si>
  <si>
    <t>2-1729/2024</t>
  </si>
  <si>
    <t>11.01.2024</t>
  </si>
  <si>
    <t>2-129/2024</t>
  </si>
  <si>
    <t>11.06.2025</t>
  </si>
  <si>
    <t>2-1345/2025</t>
  </si>
  <si>
    <t>11.07.2025</t>
  </si>
  <si>
    <t>2-1678/2025</t>
  </si>
  <si>
    <t>11.08.2025</t>
  </si>
  <si>
    <t>2-1708/2025</t>
  </si>
  <si>
    <t>2-1649/2025</t>
  </si>
  <si>
    <t>2-3266/2024</t>
  </si>
  <si>
    <t>2-445/2025</t>
  </si>
  <si>
    <t>2-341/2025</t>
  </si>
  <si>
    <t>2-2850/2025</t>
  </si>
  <si>
    <t>13.01.2025</t>
  </si>
  <si>
    <t>2-190/2025</t>
  </si>
  <si>
    <t>13.02.2024</t>
  </si>
  <si>
    <t>2-439/2024</t>
  </si>
  <si>
    <t>13.02.2025</t>
  </si>
  <si>
    <t>2-667/2025</t>
  </si>
  <si>
    <t>13.05.2025</t>
  </si>
  <si>
    <t>2-675/2025</t>
  </si>
  <si>
    <t>14.04.2025</t>
  </si>
  <si>
    <t>2-913/2025</t>
  </si>
  <si>
    <t>15.01.2025</t>
  </si>
  <si>
    <t>2-135/2024</t>
  </si>
  <si>
    <t>16.01.2025</t>
  </si>
  <si>
    <t>2-263/2025</t>
  </si>
  <si>
    <t>16.07.2025</t>
  </si>
  <si>
    <t>2-1738/2024</t>
  </si>
  <si>
    <t>17.01.2024</t>
  </si>
  <si>
    <t>2-188/2024</t>
  </si>
  <si>
    <t>2-927/2025</t>
  </si>
  <si>
    <t>2-2899/2024</t>
  </si>
  <si>
    <t>2-393/2025</t>
  </si>
  <si>
    <t>18.04.2025</t>
  </si>
  <si>
    <t>2-762/2025</t>
  </si>
  <si>
    <t>2-1062/2024</t>
  </si>
  <si>
    <t>19.08.2025</t>
  </si>
  <si>
    <t>2-1908/2025</t>
  </si>
  <si>
    <t>20.10.2023</t>
  </si>
  <si>
    <t>2-2901/2023</t>
  </si>
  <si>
    <t>21.04.2025</t>
  </si>
  <si>
    <t>2-936/2025</t>
  </si>
  <si>
    <t>2-1569/2025</t>
  </si>
  <si>
    <t>23.03.2025</t>
  </si>
  <si>
    <t>2-1567/2024</t>
  </si>
  <si>
    <t>2-2663/2024</t>
  </si>
  <si>
    <t>2-1570/2024</t>
  </si>
  <si>
    <t>24.10.2023</t>
  </si>
  <si>
    <t>2-3211/2023</t>
  </si>
  <si>
    <t>25.12.2023</t>
  </si>
  <si>
    <t>2-3299/2023</t>
  </si>
  <si>
    <t>26.06.2024</t>
  </si>
  <si>
    <t>2-1549/2024</t>
  </si>
  <si>
    <t>26.12.2023</t>
  </si>
  <si>
    <t>2-3646/2023</t>
  </si>
  <si>
    <t>27.05.2024</t>
  </si>
  <si>
    <t>2-438/2024</t>
  </si>
  <si>
    <t>27.12.2023</t>
  </si>
  <si>
    <t>2-3562/2023</t>
  </si>
  <si>
    <t>28.05.2025</t>
  </si>
  <si>
    <t>2-756/2025</t>
  </si>
  <si>
    <t>2-1661/2025</t>
  </si>
  <si>
    <t>29.01.2024</t>
  </si>
  <si>
    <t>2-245/2024</t>
  </si>
  <si>
    <t>2-946/2025</t>
  </si>
  <si>
    <t>2-1937/2025</t>
  </si>
  <si>
    <t>30.11.2023</t>
  </si>
  <si>
    <t>2-2879/2023</t>
  </si>
  <si>
    <t>Итого по  Губахинский муниципальный округ Пермского Края:</t>
  </si>
  <si>
    <t>Губахинский муниципальный округ Пермского Края</t>
  </si>
  <si>
    <t>28.10.2025</t>
  </si>
  <si>
    <t>28.11.2025</t>
  </si>
  <si>
    <t>0356500001425009805</t>
  </si>
  <si>
    <t>край. Пермский, г. Губаха, ул. Суворова, д. 58</t>
  </si>
  <si>
    <t>0356500001425010133</t>
  </si>
  <si>
    <t>край. Пермский, г. Губаха, ул. Никонова, д. 14</t>
  </si>
  <si>
    <t>Итого по  Оханский муниципальный округ:</t>
  </si>
  <si>
    <t>Оханский муниципальный округ</t>
  </si>
  <si>
    <t>Итого по  Осинский муниципальный округ:</t>
  </si>
  <si>
    <t>08.10.2025</t>
  </si>
  <si>
    <t>Осинский муниципальный округ</t>
  </si>
  <si>
    <t>59 АА 5015820</t>
  </si>
  <si>
    <t>Итого по  Чернушинский муниципальный округ:</t>
  </si>
  <si>
    <t>01.10.2025</t>
  </si>
  <si>
    <t>Чернушинский муниципальный округ</t>
  </si>
  <si>
    <t>Итого по  Красновишерский муниципальный округ:</t>
  </si>
  <si>
    <t>Красновишерский муниципальный округ</t>
  </si>
  <si>
    <t>Итого по  Верещагинский муниципальный округ:</t>
  </si>
  <si>
    <t>Верещагинский муниципальный округ</t>
  </si>
  <si>
    <t>Итого по  Горнозаводский муниципальный округ:</t>
  </si>
  <si>
    <t>Горнозаводский муниципальный округ</t>
  </si>
  <si>
    <t>Итого по  Ильинский муниципальный округ:</t>
  </si>
  <si>
    <t>Ильинский муниципальный округ</t>
  </si>
  <si>
    <t>Итого по  Кизеловский муниципальный округ:</t>
  </si>
  <si>
    <t>Кизеловский муниципальный округ</t>
  </si>
  <si>
    <t>12-1</t>
  </si>
  <si>
    <t>13-1</t>
  </si>
  <si>
    <t>Итого по  Краснокамский муниципальный округ:</t>
  </si>
  <si>
    <t>Краснокамский муниципальный округ</t>
  </si>
  <si>
    <t>29.09.2025</t>
  </si>
  <si>
    <t>Итого по  муниципальный округ город Березники:</t>
  </si>
  <si>
    <t>03.10.2025</t>
  </si>
  <si>
    <t>муниципальный округ город Березники</t>
  </si>
  <si>
    <t>2-4109/2024</t>
  </si>
  <si>
    <t>12.03.2025</t>
  </si>
  <si>
    <t>2-151/2025</t>
  </si>
  <si>
    <t>13.09.2024</t>
  </si>
  <si>
    <t>2-2747/2024</t>
  </si>
  <si>
    <t>30.04.2025</t>
  </si>
  <si>
    <t>2-160/2025</t>
  </si>
  <si>
    <t>0356500001425009399</t>
  </si>
  <si>
    <t>край. Пермский, г. Березники, б-р. Строгановский, д. 18</t>
  </si>
  <si>
    <t>0356500001425009400</t>
  </si>
  <si>
    <t>край. Пермский, г. Березники, ул. Мира, д. 49</t>
  </si>
  <si>
    <t>0356500001425009401</t>
  </si>
  <si>
    <t>край. Пермский, г. Березники, ул. Свердлова, д. 15</t>
  </si>
  <si>
    <t>0356500001425009398</t>
  </si>
  <si>
    <t>край. Пермский, г. Березники, ул. Строителей, д. 12</t>
  </si>
  <si>
    <t>край. Пермский, г. Березники, ул. Мира, д. 19</t>
  </si>
  <si>
    <t>Итого по  Суксунский муниципальный округ:</t>
  </si>
  <si>
    <t>Суксунский муниципальный округ</t>
  </si>
  <si>
    <t>Итого по  Чердынский муниципальный округ:</t>
  </si>
  <si>
    <t>Чердынский муниципальный округ</t>
  </si>
  <si>
    <t>03.11.2025</t>
  </si>
  <si>
    <t>Итого по  Очерский муниципальный округ:</t>
  </si>
  <si>
    <t>1/25</t>
  </si>
  <si>
    <t>Очерский муниципальный округ</t>
  </si>
  <si>
    <t>2/25</t>
  </si>
  <si>
    <t>Итого по  Чусовской муниципальный округ:</t>
  </si>
  <si>
    <t>Чусовской муниципальный округ</t>
  </si>
  <si>
    <t>20.11.2024</t>
  </si>
  <si>
    <t>2-1490/2024</t>
  </si>
  <si>
    <t>2-1489/2024</t>
  </si>
  <si>
    <t>30.09.2025</t>
  </si>
  <si>
    <t>край. Пермский, г. Чусовой, ул. 50 лет ВЛКСМ, д. 29А</t>
  </si>
  <si>
    <t>край. Пермский, г. Чусовой, ул. 50 лет ВЛКСМ, д. 3А</t>
  </si>
  <si>
    <t>Высшее должностное лицо субъекта Российской Федерации</t>
  </si>
  <si>
    <t xml:space="preserve">"       "              20      года </t>
  </si>
  <si>
    <t>Форма 4.1. Приложения 1 
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</si>
  <si>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(в разрезе муниципальных образований)</t>
  </si>
  <si>
    <t>Наименование
муниципального образования</t>
  </si>
  <si>
    <t xml:space="preserve">Расселено </t>
  </si>
  <si>
    <t>Непредвиденные обстоятельства</t>
  </si>
  <si>
    <t>Стоимость переселения за счет бюджетных средств</t>
  </si>
  <si>
    <t>Экономия бюджетных средств</t>
  </si>
  <si>
    <t>Всего:</t>
  </si>
  <si>
    <t>Граждане</t>
  </si>
  <si>
    <t>Помещения</t>
  </si>
  <si>
    <t>Площадь</t>
  </si>
  <si>
    <t>Общая стоимость
приобретенных/выкупленных
помещений:</t>
  </si>
  <si>
    <t>фактически возмещено</t>
  </si>
  <si>
    <t>права требования в связи с отсрочкой исполнения обязательств</t>
  </si>
  <si>
    <t>за счет
средств
Фонда</t>
  </si>
  <si>
    <t>за счет
средств
бюджета субъекта Российской Федерации
(СФ)</t>
  </si>
  <si>
    <t>за счет
средств
местного бюджета (МО)</t>
  </si>
  <si>
    <t>за счет переселения граждан по договору о развитии застроенной территории</t>
  </si>
  <si>
    <t>за счет переселения граждан в свободный муниципальный жилищный фонд</t>
  </si>
  <si>
    <t>за счет средств иных лиц по договору о развитии застроенной территории</t>
  </si>
  <si>
    <t>за счет средств собственников жилых помещений</t>
  </si>
  <si>
    <t>человек</t>
  </si>
  <si>
    <t>кв.м</t>
  </si>
  <si>
    <t xml:space="preserve">Итого по заявке: </t>
  </si>
  <si>
    <t>Итого по Александровский муниципальный округ</t>
  </si>
  <si>
    <t>Итого по Бардымский муниципальный округ</t>
  </si>
  <si>
    <t>Итого по Верещагинский муниципальный округ</t>
  </si>
  <si>
    <t>Итого по Гайнский муниципальный округ</t>
  </si>
  <si>
    <t>Итого по Горнозаводский муниципальный округ</t>
  </si>
  <si>
    <t>Итого по Город Пермь</t>
  </si>
  <si>
    <t>Итого по Губахинский муниципальный округ Пермского Края</t>
  </si>
  <si>
    <t>Итого по Добрянский муниципальный округ</t>
  </si>
  <si>
    <t>Итого по Еловский муниципальный округ</t>
  </si>
  <si>
    <t>Итого по Ильинский муниципальный округ</t>
  </si>
  <si>
    <t>Итого по Карагайский муниципальный округ</t>
  </si>
  <si>
    <t>Итого по Кизеловский муниципальный округ</t>
  </si>
  <si>
    <t>Итого по Кочевский муниципальный округ</t>
  </si>
  <si>
    <t>Итого по Красновишерский муниципальный округ</t>
  </si>
  <si>
    <t>Итого по Краснокамский муниципальный округ</t>
  </si>
  <si>
    <t>Итого по Кудымкарский муниципальный округ Пермского Края</t>
  </si>
  <si>
    <t>Итого по Куединский муниципальный округ</t>
  </si>
  <si>
    <t>Итого по Кунгурский муниципальный округ</t>
  </si>
  <si>
    <t>Итого по Лысьвенский муниципальный округ</t>
  </si>
  <si>
    <t>Итого по муниципальный округ город Березники</t>
  </si>
  <si>
    <t>Итого по Нытвенский муниципальный округ</t>
  </si>
  <si>
    <t>Итого по Октябрьский муниципальный округ</t>
  </si>
  <si>
    <t>Итого по Ординский муниципальный округ</t>
  </si>
  <si>
    <t>Итого по Осинский муниципальный округ</t>
  </si>
  <si>
    <t>Итого по Оханский муниципальный округ</t>
  </si>
  <si>
    <t>Итого по Очерский муниципальный округ</t>
  </si>
  <si>
    <t>Итого по Пермский муниципальный округ</t>
  </si>
  <si>
    <t>Итого по Сивинский муниципальный округ</t>
  </si>
  <si>
    <t>Итого по Суксунский муниципальный округ</t>
  </si>
  <si>
    <t>Итого по Уинский муниципальный округ</t>
  </si>
  <si>
    <t>Итого по Чайковский городской округ</t>
  </si>
  <si>
    <t>Итого по Частинский муниципальный округ</t>
  </si>
  <si>
    <t>Итого по Чердынский муниципальный округ</t>
  </si>
  <si>
    <t>Итого по Чернушинский муниципальный округ</t>
  </si>
  <si>
    <t>Итого по Чусовской муниципальный округ</t>
  </si>
  <si>
    <t>Итого по Юрлинский муниципальный округ</t>
  </si>
  <si>
    <t>Итого по Юсьвинский муниципальный округ</t>
  </si>
  <si>
    <t>Высшее должностное лицо субъекта Российской Федерации (руководитель высшего исполнительного 
органа государственной власти субъекта Российской Федерации)</t>
  </si>
  <si>
    <t>Форма 4.2. Приложения 1 
к Порядку проведения мониторинга 
реализации региональных адресных программ по переселению граждан 
из аварийного жилищного фонда</t>
  </si>
  <si>
    <t>О Т Ч Е Т
о ходе переселения граждан из аварийного жилищного фонда (в разрезе многоквартирных домов)</t>
  </si>
  <si>
    <t>Адрес расселяемого
многоквартирного дома</t>
  </si>
  <si>
    <t>Планируется расселить</t>
  </si>
  <si>
    <t>Дата завершения 
расселения</t>
  </si>
  <si>
    <t>Дата сноса/ реконструкции</t>
  </si>
  <si>
    <t>Количество семей</t>
  </si>
  <si>
    <t>в том числе</t>
  </si>
  <si>
    <t>количество семей, выбравших в качестве способа переселения выплату возмещения за изымаемое жилое помещение</t>
  </si>
  <si>
    <t>количество семей, использовавших полученную выплату возмещения на приобретение нового жилого помещения</t>
  </si>
  <si>
    <t>Заявка на получение финансовой поддержки за счет средств Фонда решение Правления от "09" сентября 2025 года № 01-6/1-51490</t>
  </si>
  <si>
    <t>г. Александровск, рп. Яйва, ул. Домостроителей, д. 13</t>
  </si>
  <si>
    <t>г. Александровск, ул. Гайдара, д. 73</t>
  </si>
  <si>
    <t>г. Александровск, ул. Ким, д. 14</t>
  </si>
  <si>
    <t>г. Александровск, ул. Ким, д. 18</t>
  </si>
  <si>
    <t>с. Барда, ул. Фрунзе, д. 6</t>
  </si>
  <si>
    <t>г. Верещагино, ул. 50 лет Октября, д. 85</t>
  </si>
  <si>
    <t>02.12.2025</t>
  </si>
  <si>
    <t>г. Верещагино, ул. Железнодорожная, д. 39</t>
  </si>
  <si>
    <t>г. Верещагино, ул. Железнодорожная, д. 43</t>
  </si>
  <si>
    <t>г. Верещагино, ул. К.Маркса, д. 144</t>
  </si>
  <si>
    <t>г. Верещагино, ул. Октябрьская, д. 152</t>
  </si>
  <si>
    <t>г. Верещагино, ул. Павлова, д. 22а</t>
  </si>
  <si>
    <t>п. Зюкайка, ул. Первомайская, д. 37</t>
  </si>
  <si>
    <t>п. Гайны, ул. А.Невского, д. 10</t>
  </si>
  <si>
    <t>п. Гайны, ул. Дзержинского, д. 32</t>
  </si>
  <si>
    <t>п. Гайны, ул. Дзержинского, д. 34</t>
  </si>
  <si>
    <t>п. Сараны, ул. Шахтерская, д. 3</t>
  </si>
  <si>
    <t>рп. Кусье-Александровский, ул. Свободы, д. 3</t>
  </si>
  <si>
    <t>г. Пермь, ул. 4 км станция, д. 1</t>
  </si>
  <si>
    <t>г. Пермь, ул. Автозаводская, д. 28</t>
  </si>
  <si>
    <t>г. Пермь, ул. Академика Веденеева, д. 43</t>
  </si>
  <si>
    <t>г. Пермь, ул. Александра Невского, д. 18</t>
  </si>
  <si>
    <t>г. Пермь, ул. Александра Щербакова, д. 15</t>
  </si>
  <si>
    <t>г. Пермь, ул. Бумажников, д. 2</t>
  </si>
  <si>
    <t>г. Пермь, ул. Вильямса, д. 23</t>
  </si>
  <si>
    <t>г. Пермь, ул. Генерала Доватора, д. 34</t>
  </si>
  <si>
    <t>г. Пермь, ул. Генерала Черняховского, д. 3</t>
  </si>
  <si>
    <t>г. Пермь, ул. Докучаева, д. 4</t>
  </si>
  <si>
    <t>г. Пермь, ул. Докучаева, д. 6</t>
  </si>
  <si>
    <t>г. Пермь, ул. Дошкольная, д. 6</t>
  </si>
  <si>
    <t>г. Пермь, ул. Дошкольная, д. 8</t>
  </si>
  <si>
    <t>г. Пермь, ул. Емельяна Ярославского, д. 34</t>
  </si>
  <si>
    <t>г. Пермь, ул. Зюкайская, д. 7</t>
  </si>
  <si>
    <t>г. Пермь, ул. Калинина, д. 49</t>
  </si>
  <si>
    <t>г. Пермь, ул. Карпинского, д. 47</t>
  </si>
  <si>
    <t>г. Пермь, ул. Коломенская, д. 16</t>
  </si>
  <si>
    <t>г. Пермь, ул. Корсуньская, д. 11</t>
  </si>
  <si>
    <t>г. Пермь, ул. Корсуньская, д. 15</t>
  </si>
  <si>
    <t>г. Пермь, ул. Корсуньская, д. 17</t>
  </si>
  <si>
    <t>г. Пермь, ул. Корсуньская, д. 21</t>
  </si>
  <si>
    <t>г. Пермь, ул. Корсуньская, д. 5</t>
  </si>
  <si>
    <t>г. Пермь, ул. Корсуньская, д. 9</t>
  </si>
  <si>
    <t>г. Пермь, ул. Краснополянская, д. 35</t>
  </si>
  <si>
    <t>г. Пермь, ул. Кронита, д. 14</t>
  </si>
  <si>
    <t>г. Пермь, ул. Лядовская, д. 113</t>
  </si>
  <si>
    <t>г. Пермь, ул. Мильчакова, д. 15</t>
  </si>
  <si>
    <t>г. Пермь, ул. Новогодняя, д. 11</t>
  </si>
  <si>
    <t>г. Пермь, ул. Новоржевская, д. 42</t>
  </si>
  <si>
    <t>г. Пермь, ул. Новоржевская, д. 44</t>
  </si>
  <si>
    <t>г. Пермь, ул. Ольховская, д. 29</t>
  </si>
  <si>
    <t>г. Пермь, ул. Писарева, д. 53</t>
  </si>
  <si>
    <t>г. Пермь, ул. Пихтовая, д. 28а</t>
  </si>
  <si>
    <t>г. Пермь, ул. Полевая, д. 1</t>
  </si>
  <si>
    <t>г. Пермь, ул. Попова, д. 57</t>
  </si>
  <si>
    <t>г. Пермь, ул. Разъездная, д. 2</t>
  </si>
  <si>
    <t>г. Пермь, ул. Ракитная, д. 11</t>
  </si>
  <si>
    <t>г. Пермь, ул. Сестрорецкая, д. 10</t>
  </si>
  <si>
    <t>г. Пермь, ул. Ставропольская, д. 17</t>
  </si>
  <si>
    <t>г. Пермь, ул. Сухумская, д. 6</t>
  </si>
  <si>
    <t>г. Пермь, ул. Ударника, д. 11</t>
  </si>
  <si>
    <t>г. Пермь, ул. Уральская, д. 42</t>
  </si>
  <si>
    <t>г. Пермь, ул. Худанина, д. 7</t>
  </si>
  <si>
    <t>г. Пермь, ул. Ямпольская, д. 14</t>
  </si>
  <si>
    <t>г. Пермь, ул. Яранская, д. 11</t>
  </si>
  <si>
    <t>г. Гремячинск, ул. Ленина, д. 279</t>
  </si>
  <si>
    <t>г. Гремячинск, ул. Ленина, д. 287</t>
  </si>
  <si>
    <t>г. Губаха, пгт. Углеуральский, ул. 20 Партсъезда, д. 19</t>
  </si>
  <si>
    <t>г. Губаха, пгт. Углеуральский, ул. 2-я Коммунистическая, д. 101</t>
  </si>
  <si>
    <t>г. Губаха, пгт. Углеуральский, ул. 2-я Коммунистическая, д. 25</t>
  </si>
  <si>
    <t>г. Губаха, пгт. Углеуральский, ул. Белинского, д. 52</t>
  </si>
  <si>
    <t>г. Губаха, пгт. Углеуральский, ул. Углеуральская, д. 23</t>
  </si>
  <si>
    <t>г. Губаха, пгт. Углеуральский, ул. Углеуральская, д. 24</t>
  </si>
  <si>
    <t>г. Губаха, пгт. Углеуральский, ул. Углеуральская, д. 25</t>
  </si>
  <si>
    <t>г. Губаха, ул. Суворова, д. 46</t>
  </si>
  <si>
    <t>г. Добрянка, пгт. Полазна, ул. Уральская, д. 12</t>
  </si>
  <si>
    <t>с. Елово, ул. Советская, д. 27</t>
  </si>
  <si>
    <t>г. Чермоз, ул. Новая, д. 3</t>
  </si>
  <si>
    <t>п. Ильинский, ул. 50 лет Октября, д. 106</t>
  </si>
  <si>
    <t>п. Ильинский, ул. 50 лет Октября, д. 120</t>
  </si>
  <si>
    <t>п. Ильинский, ул. 50 лет Октября, д. 79</t>
  </si>
  <si>
    <t>п. Ильинский, ул. Ленина, д. 37</t>
  </si>
  <si>
    <t>п. Ильинский, ул. Ленина, д. 67</t>
  </si>
  <si>
    <t>п. Ильинский, ул. Набережная, д. 8</t>
  </si>
  <si>
    <t>д. Харичи, ул. Центральная, д. 20</t>
  </si>
  <si>
    <t>с. Карагай, ул. Калинина, д. 26а</t>
  </si>
  <si>
    <t>г. Кизел, ул. Дружбы Народов, д. 41</t>
  </si>
  <si>
    <t>г. Кизел, ул. Пролетарская, д. 62</t>
  </si>
  <si>
    <t>г. Кизел, ул. Юбилейная, д. 5</t>
  </si>
  <si>
    <t>с. Кочево, ул. Красных Партизан, д. 10</t>
  </si>
  <si>
    <t>г. Красновишерск, ул. Новая, д. 40</t>
  </si>
  <si>
    <t>г. Красновишерск, ул. Сплавщиков, д. 3</t>
  </si>
  <si>
    <t>г. Краснокамск, ул. Гагарина, д. 2б</t>
  </si>
  <si>
    <t>с. Черная, ул. Юбилейная, д. 8</t>
  </si>
  <si>
    <t>г. Кудымкар, ул. Володарского, д. 19</t>
  </si>
  <si>
    <t>г. Кудымкар, ул. Володарского, д. 20</t>
  </si>
  <si>
    <t>г. Кудымкар, ул. Грибоедова, д. 6</t>
  </si>
  <si>
    <t>г. Кудымкар, ул. Конституции, д. 15</t>
  </si>
  <si>
    <t>г. Кудымкар, ул. Конституции, д. 17</t>
  </si>
  <si>
    <t>г. Кудымкар, ул. Конституции, д. 3</t>
  </si>
  <si>
    <t>г. Кудымкар, ул. Плеханова, д. 61</t>
  </si>
  <si>
    <t>г. Кудымкар, ул. Репина, д. 5</t>
  </si>
  <si>
    <t>г. Кудымкар, ул. Строителей, д. 29</t>
  </si>
  <si>
    <t>г. Кудымкар, ул. Чехова, д. 11</t>
  </si>
  <si>
    <t>п. Куеда, ул. Комсомольская, д. 8</t>
  </si>
  <si>
    <t>г. Кунгур, п. Алебастровый, д. 1</t>
  </si>
  <si>
    <t>г. Кунгур, ул. Бачурина, д. 13</t>
  </si>
  <si>
    <t>г. Кунгур, ул. Боровая, д. 18</t>
  </si>
  <si>
    <t>г. Кунгур, ул. Воровского, д. 4</t>
  </si>
  <si>
    <t>г. Кунгур, ул. Гагарина, д. 36</t>
  </si>
  <si>
    <t>г. Кунгур, ул. Голдобина, д. 11</t>
  </si>
  <si>
    <t>г. Кунгур, ул. Голдобина, д. 15</t>
  </si>
  <si>
    <t>г. Кунгур, ул. Голдобина, д. 1б</t>
  </si>
  <si>
    <t>г. Кунгур, ул. Голдобина, д. 2а</t>
  </si>
  <si>
    <t>г. Кунгур, ул. Голованова, д. 102</t>
  </si>
  <si>
    <t>г. Кунгур, ул. Голованова, д. 102а</t>
  </si>
  <si>
    <t>г. Кунгур, ул. Голованова, д. 108</t>
  </si>
  <si>
    <t>г. Кунгур, ул. Гребнева, д. 151</t>
  </si>
  <si>
    <t>г. Кунгур, ул. Детская, д. 21</t>
  </si>
  <si>
    <t>г. Кунгур, ул. Зеленая, д. 9в</t>
  </si>
  <si>
    <t>г. Кунгур, ул. Карла Маркса, д. 20б</t>
  </si>
  <si>
    <t>г. Кунгур, ул. Кирова, д. 39</t>
  </si>
  <si>
    <t>г. Кунгур, ул. Коммуны, д. 54а</t>
  </si>
  <si>
    <t>г. Кунгур, ул. Космонавтов, д. 18а</t>
  </si>
  <si>
    <t>04.12.2025</t>
  </si>
  <si>
    <t>г. Кунгур, ул. Красная, д. 26</t>
  </si>
  <si>
    <t>г. Кунгур, ул. Ленина, д. 47</t>
  </si>
  <si>
    <t>г. Кунгур, ул. Ленина, д. 6</t>
  </si>
  <si>
    <t>г. Кунгур, ул. Ленина, д. 62</t>
  </si>
  <si>
    <t>г. Кунгур, ул. Малая, д. 1а</t>
  </si>
  <si>
    <t>г. Кунгур, ул. Малая, д. 1б</t>
  </si>
  <si>
    <t>г. Кунгур, ул. Мехренцева, д. 37б</t>
  </si>
  <si>
    <t>г. Кунгур, ул. Микушева, д. 17</t>
  </si>
  <si>
    <t>г. Кунгур, ул. Микушева, д. 19</t>
  </si>
  <si>
    <t>г. Кунгур, ул. Октябрьская, д. 11</t>
  </si>
  <si>
    <t>г. Кунгур, ул. Октябрьская, д. 40</t>
  </si>
  <si>
    <t>г. Кунгур, ул. Плехановский тракт, д. 1</t>
  </si>
  <si>
    <t>г. Кунгур, ул. Плехановский тракт, д. 2</t>
  </si>
  <si>
    <t>г. Кунгур, ул. Попкова, д. 1</t>
  </si>
  <si>
    <t>г. Кунгур, ул. Садовая, д. 29</t>
  </si>
  <si>
    <t>г. Кунгур, ул. Свободы, д. 142в</t>
  </si>
  <si>
    <t>г. Кунгур, ул. Свободы, д. 144в</t>
  </si>
  <si>
    <t>г. Кунгур, ул. Свободы, д. 149</t>
  </si>
  <si>
    <t>г. Кунгур, ул. Советская, д. 15</t>
  </si>
  <si>
    <t>г. Кунгур, ул. Старый Кирпичный, д. 11</t>
  </si>
  <si>
    <t>г. Кунгур, ул. Старый Кирпичный, д. 7</t>
  </si>
  <si>
    <t>г. Кунгур, ул. Степана Разина, д. 164</t>
  </si>
  <si>
    <t>г. Кунгур, ул. Строителей, д. 6</t>
  </si>
  <si>
    <t>г. Кунгур, ул. Транспортная, д. 16а</t>
  </si>
  <si>
    <t>г. Кунгур, ул. Труда, д. 16</t>
  </si>
  <si>
    <t>г. Кунгур, ул. Труда, д. 19</t>
  </si>
  <si>
    <t>г. Кунгур, ул. Южная, д. 14</t>
  </si>
  <si>
    <t>п. Ергач, ул. Трактовая, д. 2</t>
  </si>
  <si>
    <t>п. Семсовхоз, ул. Мелиораторов, д. 10</t>
  </si>
  <si>
    <t>п. Семсовхоз, ул. Центральная, д. 23</t>
  </si>
  <si>
    <t>п. Чикали, д. 3</t>
  </si>
  <si>
    <t>г. Лысьва, д. Липовая 1, ул. Ленина, д. 3</t>
  </si>
  <si>
    <t>г. Лысьва, ул. Горького, д. 102</t>
  </si>
  <si>
    <t>г. Лысьва, ул. Жданова, д. 19</t>
  </si>
  <si>
    <t>г. Лысьва, ул. Кутузова, д. 8</t>
  </si>
  <si>
    <t>г. Лысьва, ул. Строительная, д. 107</t>
  </si>
  <si>
    <t>г. Лысьва, ул. Суворова, д. 33</t>
  </si>
  <si>
    <t>г. Лысьва, ул. Трактовая, д. 112</t>
  </si>
  <si>
    <t>г. Березники, пер. Ардуановский, д. 1</t>
  </si>
  <si>
    <t>г. Березники, ул. Демьяна Бедного, д. 27</t>
  </si>
  <si>
    <t>г. Березники, ул. Демьяна Бедного, д. 29</t>
  </si>
  <si>
    <t>г. Березники, ул. Циренщикова, д. 11</t>
  </si>
  <si>
    <t>г. Березники, ул. Циренщикова, д. 13</t>
  </si>
  <si>
    <t>г. Нытва, ул. Гагарина, д. 16</t>
  </si>
  <si>
    <t>г. Нытва, ул. Королева, д. 31</t>
  </si>
  <si>
    <t>пгт. Новоильинский, ул. Ленина, д. 71</t>
  </si>
  <si>
    <t>рп. Уральский, ул. Московская, д. 6</t>
  </si>
  <si>
    <t>рп. Октябрьский, ул. Карла Маркса, д. 9</t>
  </si>
  <si>
    <t>с. Орда, ул. Советская, д. 16</t>
  </si>
  <si>
    <t>г. Оса, ул. Володарского, д. 40а</t>
  </si>
  <si>
    <t>г. Оса, ул. К.Маркса, д. 25</t>
  </si>
  <si>
    <t>с. Крылово, ул. Школьная, д. 7</t>
  </si>
  <si>
    <t>г. Оханск, ул. Винокурова, д. 28</t>
  </si>
  <si>
    <t>г. Оханск, ул. Кирова, д. 52</t>
  </si>
  <si>
    <t>рп. Павловский, ул. Павловская, д. 27</t>
  </si>
  <si>
    <t>пгт. Юго-Камский, ул. Советская, д. 31</t>
  </si>
  <si>
    <t>д. Савичи, ул. Молодежная, д. 27</t>
  </si>
  <si>
    <t>рп. Суксун, ул. Кирова, д. 106</t>
  </si>
  <si>
    <t>с. Уинское, ул. Ленина, д. 3</t>
  </si>
  <si>
    <t>г. Чайковский, пер. Школьный, д. 8</t>
  </si>
  <si>
    <t>г. Чайковский, ул. Уральская, д. 4</t>
  </si>
  <si>
    <t>г. Чайковский, ул. Уральская, д. 8</t>
  </si>
  <si>
    <t>с. Частые, ул. Солнечная, д. 3</t>
  </si>
  <si>
    <t>г. Чердынь, ул. Верещагина, д. 13</t>
  </si>
  <si>
    <t>г. Чердынь, ул. Прокопьевская, д. 18</t>
  </si>
  <si>
    <t>г. Чердынь, ул. Юргановская, д. 54</t>
  </si>
  <si>
    <t>г. Чернушка, ул. Луначарского, д. 10</t>
  </si>
  <si>
    <t>д. Большой Березник, ул. Центральная, д. 17</t>
  </si>
  <si>
    <t>с. Брод, ул. Заречная, д. 13</t>
  </si>
  <si>
    <t>с. Рябки, ул. Зеленая, д. 5</t>
  </si>
  <si>
    <t>с. Трун, ул. Октябрьская, д. 11</t>
  </si>
  <si>
    <t>г. Чусовой, рп. Лямино, ул. Чехова, д. 1</t>
  </si>
  <si>
    <t>г. Чусовой, ул. Бажова, д. 9</t>
  </si>
  <si>
    <t>г. Чусовой, ул. Лукоянова, д. 4</t>
  </si>
  <si>
    <t>г. Чусовой, ул. Мостовая, д. 1</t>
  </si>
  <si>
    <t>г. Чусовой, ул. Октябрьская, д. 10</t>
  </si>
  <si>
    <t>г. Чусовой, ул. Партизанская, д. 43</t>
  </si>
  <si>
    <t>г. Чусовой, ул. Переездная, д. 16</t>
  </si>
  <si>
    <t>с. Юрла, ул. Свердлова, д. 14</t>
  </si>
  <si>
    <t>с. Юрла, ул. Свердлова, д. 74</t>
  </si>
  <si>
    <t>с. Юсьва, ул. Попова, д. 26</t>
  </si>
  <si>
    <t>с. Юсьва, ул. Советская, д. 28</t>
  </si>
  <si>
    <t>Форма 4.3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</si>
  <si>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(иные программы субъекта Российской Федерации)</t>
  </si>
  <si>
    <t>Всего</t>
  </si>
  <si>
    <t>Высшее должностное лицо субъекта Российской Федерации (руководитель высшего
исполнительного органа государственной власти субъекта Российской Федерации)</t>
  </si>
  <si>
    <t>Форма 5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</si>
  <si>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РЕЕСТР
наличия непредвиденных обстоятельств к отчету о ходе реализации региональных адресных программ 
по переселению граждан из аварийного жилищного фонда, признанного таковым с 01.01.2017 до 01.01.2022</t>
  </si>
  <si>
    <t xml:space="preserve">Реестр  представлен по состоянию  на </t>
  </si>
  <si>
    <t>№        п/п</t>
  </si>
  <si>
    <t>Расселяемый многоквартирный дом</t>
  </si>
  <si>
    <t>Способ переселения (тип контракта)</t>
  </si>
  <si>
    <t>Основания, по которым жители не переселены</t>
  </si>
  <si>
    <t>Наименование документа, подтверждающего возникновение непредвиденного обстоятельства/ номер такого документа/ номер судебного дела при наличии судебного спора</t>
  </si>
  <si>
    <t>Дата документа, подтверждающего возникновение непредвиденного обстоятельства</t>
  </si>
  <si>
    <t>Статус непредвиденного обстоятельства на отчетную дату</t>
  </si>
  <si>
    <t>Наименование документа, подтверждающего статус непредвиденного обстоятельства/ номер такого документа/ номер судебного дела при наличии судебного спора</t>
  </si>
  <si>
    <t xml:space="preserve">Дата документа, подтверждающего статус непредвиденного обстоятельства </t>
  </si>
  <si>
    <t>Адрес введенного в эксплуатацию МКД, в котором приобретаются
 жилые помещения</t>
  </si>
  <si>
    <t xml:space="preserve"> номер жилого помещения (квартиры)</t>
  </si>
  <si>
    <t>расселяемое помещение</t>
  </si>
  <si>
    <t>общая площадь</t>
  </si>
  <si>
    <t>число жителей</t>
  </si>
  <si>
    <t>х</t>
  </si>
  <si>
    <t>Форма 6. Приложения 1 к
Порядку проведения мониторинга реализации региональных адресных программ по переселению граждан из аварийного жилищного фонда</t>
  </si>
  <si>
    <t>построенных домов/ домов, в которых приобретались помещения в рамках реализации программы переселения граждан из аварийного жилищного фонда</t>
  </si>
  <si>
    <t>Адрес дома, введенного в эксплуатацию</t>
  </si>
  <si>
    <t>Общая площадь дома</t>
  </si>
  <si>
    <t>Тип контракта</t>
  </si>
  <si>
    <t>Приобретаемая площадь по контракту</t>
  </si>
  <si>
    <t>Дата получения
разрешения на
строительство</t>
  </si>
  <si>
    <t>Наличие
положительного
заключения
экспертизы
проектной
документации</t>
  </si>
  <si>
    <t xml:space="preserve">Использование экономически эффективной проектной документации повторного использования </t>
  </si>
  <si>
    <t>Выполнение требований Минстроя РФ к приобретаемым/ строящимся жилым помещениям</t>
  </si>
  <si>
    <t>Дата ввода дома в эксплуатацию</t>
  </si>
  <si>
    <t>Класс энергетической эффективностивности многоквартирного дома</t>
  </si>
  <si>
    <t>Участие в приемке
дома в эксплуатацию
комиссии согласно
п.2.2.15 договора
о предоставлении и использовании финансовой поддержки Фонда</t>
  </si>
  <si>
    <t>в т.ч.
представителей
общественной
организации</t>
  </si>
  <si>
    <t>Примечания</t>
  </si>
  <si>
    <t>Форма 7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</si>
  <si>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Реестр
домов, помещения в которых предоставлены гражданам по договору найма жилого помещения жилищного фонда социального использования или договору найма жилого помещения маневренного фонда
в рамках реализации программы переселения граждан из аварийного жилищного фонда</t>
  </si>
  <si>
    <t>Отчет представлен по состоянию на:</t>
  </si>
  <si>
    <t>№</t>
  </si>
  <si>
    <t>Адрес дома</t>
  </si>
  <si>
    <t>Тип жилого фонда</t>
  </si>
  <si>
    <t>Количество жилых помещений, приобретенных с участием средств Фонда</t>
  </si>
  <si>
    <t>Площадь жилых помещений, приобретенных с участием средств Фонда</t>
  </si>
  <si>
    <t>Количество жилых помещений, переданных гражданам по договорам найма</t>
  </si>
  <si>
    <t>Площадь жилых помещений, переданных гражданам по договорам найма</t>
  </si>
  <si>
    <t>Численность граждан</t>
  </si>
  <si>
    <t>Стоимость строительства/ приобретения жилых помещений</t>
  </si>
  <si>
    <t>Договор найма жилого помещения социального использования/ маневренного фонда</t>
  </si>
  <si>
    <t>Оператор наемного дома/ дома, в котором расположены жилые помещения маневренного фонда</t>
  </si>
  <si>
    <t xml:space="preserve">в том числе: </t>
  </si>
  <si>
    <t xml:space="preserve">Средняя ставка арендной платы </t>
  </si>
  <si>
    <t xml:space="preserve">Средняя продолжительность действия договора </t>
  </si>
  <si>
    <t>за счет средств  бюджета субъекта РФ</t>
  </si>
  <si>
    <t>за счет средств  бюджета муниципального образования</t>
  </si>
  <si>
    <t>руб. за кв.м.</t>
  </si>
  <si>
    <t>месяц</t>
  </si>
  <si>
    <t>"       "                                     20      года</t>
  </si>
</sst>
</file>

<file path=xl/styles.xml><?xml version="1.0" encoding="utf-8"?>
<styleSheet xmlns="http://schemas.openxmlformats.org/spreadsheetml/2006/main" xml:space="preserve">
  <numFmts count="2">
    <numFmt numFmtId="164" formatCode="###\ ###\ ###\ ##0.00"/>
    <numFmt numFmtId="165" formatCode="dd/mm/yyyy;@"/>
  </numFmts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12.000000"/>
      <color rgb="FF000000"/>
      <name val="Times New Roman"/>
    </font>
    <font>
      <b val="1"/>
      <i val="0"/>
      <strike val="0"/>
      <u val="none"/>
      <sz val="12.000000"/>
      <color rgb="FF000000"/>
      <name val="Times New Roman"/>
    </font>
    <font>
      <b val="0"/>
      <i val="0"/>
      <strike val="0"/>
      <u val="none"/>
      <sz val="10.000000"/>
      <color rgb="FF000000"/>
      <name val="Arial"/>
    </font>
    <font>
      <b val="0"/>
      <i val="0"/>
      <strike val="0"/>
      <u val="none"/>
      <sz val="14.000000"/>
      <color rgb="FF000000"/>
      <name val="Times New Roman"/>
    </font>
    <font>
      <b val="0"/>
      <i val="0"/>
      <strike val="0"/>
      <u val="none"/>
      <sz val="11.000000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.000000"/>
      <color rgb="FF000000"/>
      <name val="Times New Roman"/>
    </font>
    <font>
      <b val="0"/>
      <i val="0"/>
      <strike val="0"/>
      <u val="none"/>
      <sz val="14.000000"/>
      <color rgb="FF000000"/>
      <name val="SansSerif"/>
    </font>
    <font>
      <b val="0"/>
      <i val="0"/>
      <strike val="0"/>
      <u val="none"/>
      <sz val="14.000000"/>
      <color rgb="FF000000"/>
      <name val="Calibri"/>
    </font>
    <font>
      <b val="1"/>
      <i val="0"/>
      <strike val="0"/>
      <u val="none"/>
      <sz val="14.000000"/>
      <color rgb="FF000000"/>
      <name val="Calibri"/>
    </font>
    <font>
      <b val="0"/>
      <i val="0"/>
      <strike val="0"/>
      <u val="none"/>
      <sz val="14.000000"/>
      <color rgb="FF000000"/>
      <name val="Arial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</borders>
  <cellStyleXfs count="1">
    <xf numFmtId="0" fontId="0" fillId="0" borderId="0"/>
  </cellStyleXfs>
  <cellXfs count="2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righ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true" shrinkToFit="false"/>
    </xf>
    <xf xfId="0" fontId="2" numFmtId="0" fillId="2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0" applyBorder="1" applyAlignment="1">
      <alignment horizontal="center" vertical="top" textRotation="0" wrapText="true" shrinkToFit="false"/>
    </xf>
    <xf xfId="0" fontId="2" numFmtId="0" fillId="2" borderId="2" applyFont="1" applyNumberFormat="0" applyFill="0" applyBorder="1" applyAlignment="1">
      <alignment horizontal="left" vertical="top" textRotation="0" wrapText="true" shrinkToFit="false"/>
    </xf>
    <xf xfId="0" fontId="2" numFmtId="4" fillId="2" borderId="2" applyFont="1" applyNumberFormat="1" applyFill="0" applyBorder="1" applyAlignment="1">
      <alignment horizontal="right" vertical="top" textRotation="0" wrapText="true" shrinkToFit="false"/>
    </xf>
    <xf xfId="0" fontId="2" numFmtId="3" fillId="2" borderId="2" applyFont="1" applyNumberFormat="1" applyFill="0" applyBorder="1" applyAlignment="1">
      <alignment horizontal="right" vertical="top" textRotation="0" wrapText="true" shrinkToFit="false"/>
    </xf>
    <xf xfId="0" fontId="2" numFmtId="3" fillId="2" borderId="0" applyFont="1" applyNumberFormat="1" applyFill="0" applyBorder="0" applyAlignment="1">
      <alignment horizontal="right" vertical="top" textRotation="0" wrapText="true" shrinkToFit="false"/>
    </xf>
    <xf xfId="0" fontId="2" numFmtId="4" fillId="2" borderId="2" applyFont="1" applyNumberFormat="1" applyFill="0" applyBorder="1" applyAlignment="1">
      <alignment horizontal="center" vertical="center" textRotation="0" wrapText="true" shrinkToFit="false"/>
    </xf>
    <xf xfId="0" fontId="2" numFmtId="49" fillId="2" borderId="2" applyFont="1" applyNumberFormat="1" applyFill="0" applyBorder="1" applyAlignment="1">
      <alignment horizontal="center" vertical="top" textRotation="0" wrapText="true" shrinkToFit="false"/>
    </xf>
    <xf xfId="0" fontId="2" numFmtId="4" fillId="2" borderId="2" applyFont="1" applyNumberFormat="1" applyFill="0" applyBorder="1" applyAlignment="1">
      <alignment horizontal="center" vertical="top" textRotation="0" wrapText="true" shrinkToFit="false"/>
    </xf>
    <xf xfId="0" fontId="3" numFmtId="49" fillId="2" borderId="2" applyFont="1" applyNumberFormat="1" applyFill="0" applyBorder="1" applyAlignment="1">
      <alignment horizontal="center" vertical="center" textRotation="0" wrapText="true" shrinkToFit="false"/>
    </xf>
    <xf xfId="0" fontId="6" numFmtId="0" fillId="2" borderId="3" applyFont="1" applyNumberFormat="0" applyFill="0" applyBorder="1" applyAlignment="1">
      <alignment horizontal="center" vertical="bottom" textRotation="0" wrapText="tru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1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tru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  <xf xfId="0" fontId="8" numFmtId="0" fillId="2" borderId="0" applyFont="1" applyNumberFormat="0" applyFill="0" applyBorder="0" applyAlignment="1">
      <alignment horizontal="left" vertical="top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3" borderId="2" applyFont="1" applyNumberFormat="0" applyFill="1" applyBorder="1" applyAlignment="1">
      <alignment horizontal="center" vertical="center" textRotation="0" wrapText="true" shrinkToFit="false"/>
    </xf>
    <xf xfId="0" fontId="10" numFmtId="1" fillId="3" borderId="2" applyFont="1" applyNumberFormat="1" applyFill="1" applyBorder="1" applyAlignment="1">
      <alignment horizontal="right" vertical="bottom" textRotation="0" wrapText="true" shrinkToFit="false"/>
    </xf>
    <xf xfId="0" fontId="10" numFmtId="164" fillId="3" borderId="2" applyFont="1" applyNumberFormat="1" applyFill="1" applyBorder="1" applyAlignment="1">
      <alignment horizontal="right" vertical="bottom" textRotation="0" wrapText="true" shrinkToFit="false"/>
    </xf>
    <xf xfId="0" fontId="10" numFmtId="0" fillId="3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right" vertical="bottom" textRotation="0" wrapText="true" shrinkToFit="false"/>
    </xf>
    <xf xfId="0" fontId="9" numFmtId="0" fillId="3" borderId="2" applyFont="1" applyNumberFormat="0" applyFill="1" applyBorder="1" applyAlignment="1">
      <alignment horizontal="right" vertical="top" textRotation="0" wrapText="true" shrinkToFit="false"/>
    </xf>
    <xf xfId="0" fontId="9" numFmtId="0" fillId="3" borderId="2" applyFont="1" applyNumberFormat="0" applyFill="1" applyBorder="1" applyAlignment="1">
      <alignment horizontal="left" vertical="top" textRotation="0" wrapText="true" shrinkToFit="false"/>
    </xf>
    <xf xfId="0" fontId="9" numFmtId="14" fillId="3" borderId="2" applyFont="1" applyNumberFormat="1" applyFill="1" applyBorder="1" applyAlignment="1">
      <alignment horizontal="left" vertical="top" textRotation="0" wrapText="true" shrinkToFit="false"/>
    </xf>
    <xf xfId="0" fontId="9" numFmtId="0" fillId="2" borderId="2" applyFont="1" applyNumberFormat="0" applyFill="0" applyBorder="1" applyAlignment="1">
      <alignment horizontal="left" vertical="top" textRotation="0" wrapText="true" shrinkToFit="false"/>
    </xf>
    <xf xfId="0" fontId="9" numFmtId="3" fillId="3" borderId="2" applyFont="1" applyNumberFormat="1" applyFill="1" applyBorder="1" applyAlignment="1">
      <alignment horizontal="right" vertical="top" textRotation="0" wrapText="true" shrinkToFit="false"/>
    </xf>
    <xf xfId="0" fontId="9" numFmtId="4" fillId="3" borderId="2" applyFont="1" applyNumberFormat="1" applyFill="1" applyBorder="1" applyAlignment="1">
      <alignment horizontal="right" vertical="top" textRotation="0" wrapText="true" shrinkToFit="false"/>
    </xf>
    <xf xfId="0" fontId="9" numFmtId="4" fillId="2" borderId="2" applyFont="1" applyNumberFormat="1" applyFill="0" applyBorder="1" applyAlignment="1">
      <alignment horizontal="right" vertical="top" textRotation="0" wrapText="true" shrinkToFit="false"/>
    </xf>
    <xf xfId="0" fontId="9" numFmtId="3" fillId="2" borderId="2" applyFont="1" applyNumberFormat="1" applyFill="0" applyBorder="1" applyAlignment="1">
      <alignment horizontal="right" vertical="top" textRotation="0" wrapText="true" shrinkToFit="false"/>
    </xf>
    <xf xfId="0" fontId="9" numFmtId="165" fillId="2" borderId="2" applyFont="1" applyNumberFormat="1" applyFill="0" applyBorder="1" applyAlignment="1">
      <alignment horizontal="right" vertical="top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bottom" textRotation="0" wrapText="true" shrinkToFit="false"/>
      <protection locked="false"/>
    </xf>
    <xf xfId="0" fontId="11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7" numFmtId="0" fillId="2" borderId="3" applyFont="1" applyNumberFormat="0" applyFill="0" applyBorder="1" applyAlignment="1">
      <alignment horizontal="center" vertical="top" textRotation="0" wrapText="true" shrinkToFit="false"/>
    </xf>
    <xf xfId="0" fontId="7" numFmtId="0" fillId="2" borderId="0" applyFont="1" applyNumberFormat="0" applyFill="0" applyBorder="0" applyAlignment="1">
      <alignment horizontal="center" vertical="top" textRotation="0" wrapText="true" shrinkToFit="false"/>
    </xf>
    <xf xfId="0" fontId="7" numFmtId="0" fillId="2" borderId="0" applyFont="1" applyNumberFormat="0" applyFill="0" applyBorder="0" applyAlignment="1">
      <alignment horizontal="right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0" applyFont="1" applyNumberFormat="0" applyFill="0" applyBorder="0" applyAlignment="1">
      <alignment horizontal="center" vertical="center" textRotation="0" wrapText="true" shrinkToFit="false"/>
    </xf>
    <xf xfId="0" fontId="9" numFmtId="0" fillId="2" borderId="0" applyFont="1" applyNumberFormat="0" applyFill="0" applyBorder="0" applyAlignment="1">
      <alignment horizontal="left" vertical="bottom" textRotation="0" wrapText="true" shrinkToFit="false"/>
    </xf>
    <xf xfId="0" fontId="9" numFmtId="0" fillId="2" borderId="1" applyFont="1" applyNumberFormat="0" applyFill="0" applyBorder="1" applyAlignment="1">
      <alignment horizontal="left" vertical="center" textRotation="0" wrapText="true" shrinkToFit="false"/>
    </xf>
    <xf xfId="0" fontId="9" numFmtId="0" fillId="2" borderId="5" applyFont="1" applyNumberFormat="0" applyFill="0" applyBorder="1" applyAlignment="1">
      <alignment horizontal="left" vertical="bottom" textRotation="0" wrapText="true" shrinkToFit="false"/>
    </xf>
    <xf xfId="0" fontId="9" numFmtId="0" fillId="2" borderId="6" applyFont="1" applyNumberFormat="0" applyFill="0" applyBorder="1" applyAlignment="1">
      <alignment horizontal="center" vertical="center" textRotation="0" wrapText="tru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7" applyFont="1" applyNumberFormat="0" applyFill="0" applyBorder="1" applyAlignment="1">
      <alignment horizontal="center" vertical="center" textRotation="0" wrapText="true" shrinkToFit="false"/>
    </xf>
    <xf xfId="0" fontId="9" numFmtId="0" fillId="2" borderId="8" applyFont="1" applyNumberFormat="0" applyFill="0" applyBorder="1" applyAlignment="1">
      <alignment horizontal="center" vertical="center" textRotation="90" wrapText="true" shrinkToFit="false"/>
    </xf>
    <xf xfId="0" fontId="9" numFmtId="0" fillId="2" borderId="9" applyFont="1" applyNumberFormat="0" applyFill="0" applyBorder="1" applyAlignment="1">
      <alignment horizontal="center" vertical="center" textRotation="90" wrapText="true" shrinkToFit="false"/>
    </xf>
    <xf xfId="0" fontId="9" numFmtId="0" fillId="2" borderId="4" applyFont="1" applyNumberFormat="0" applyFill="0" applyBorder="1" applyAlignment="1">
      <alignment horizontal="center" vertical="center" textRotation="90" wrapText="true" shrinkToFit="false"/>
    </xf>
    <xf xfId="0" fontId="9" numFmtId="0" fillId="2" borderId="8" applyFont="1" applyNumberFormat="0" applyFill="0" applyBorder="1" applyAlignment="1">
      <alignment horizontal="center" vertical="center" textRotation="0" wrapText="true" shrinkToFit="false"/>
    </xf>
    <xf xfId="0" fontId="9" numFmtId="0" fillId="2" borderId="9" applyFont="1" applyNumberFormat="0" applyFill="0" applyBorder="1" applyAlignment="1">
      <alignment horizontal="center" vertical="center" textRotation="0" wrapText="true" shrinkToFit="false"/>
    </xf>
    <xf xfId="0" fontId="9" numFmtId="0" fillId="3" borderId="10" applyFont="1" applyNumberFormat="0" applyFill="1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top" textRotation="0" wrapText="true" shrinkToFit="false"/>
    </xf>
    <xf xfId="0" fontId="9" numFmtId="0" fillId="2" borderId="7" applyFont="1" applyNumberFormat="0" applyFill="0" applyBorder="1" applyAlignment="1">
      <alignment horizontal="center" vertical="center" textRotation="90" wrapText="true" shrinkToFit="false"/>
    </xf>
    <xf xfId="0" fontId="9" numFmtId="0" fillId="2" borderId="11" applyFont="1" applyNumberFormat="0" applyFill="0" applyBorder="1" applyAlignment="1">
      <alignment horizontal="center" vertical="center" textRotation="90" wrapText="true" shrinkToFit="false"/>
    </xf>
    <xf xfId="0" fontId="9" numFmtId="0" fillId="2" borderId="2" applyFont="1" applyNumberFormat="0" applyFill="0" applyBorder="1" applyAlignment="1">
      <alignment horizontal="center" vertical="center" textRotation="90" wrapText="true" shrinkToFit="false"/>
    </xf>
    <xf xfId="0" fontId="9" numFmtId="0" fillId="2" borderId="12" applyFont="1" applyNumberFormat="0" applyFill="0" applyBorder="1" applyAlignment="1">
      <alignment horizontal="center" vertical="center" textRotation="0" wrapText="true" shrinkToFit="false"/>
    </xf>
    <xf xfId="0" fontId="10" numFmtId="0" fillId="3" borderId="2" applyFont="1" applyNumberFormat="0" applyFill="1" applyBorder="1" applyAlignment="1">
      <alignment horizontal="left" vertical="bottom" textRotation="0" wrapText="true" shrinkToFit="false"/>
    </xf>
    <xf xfId="0" fontId="9" numFmtId="0" fillId="2" borderId="0" applyFont="1" applyNumberFormat="0" applyFill="0" applyBorder="0" applyAlignment="1">
      <alignment horizontal="left" vertical="center" textRotation="0" wrapText="true" shrinkToFit="false"/>
    </xf>
    <xf xfId="0" fontId="9" numFmtId="0" fillId="2" borderId="0" applyFont="1" applyNumberFormat="0" applyFill="0" applyBorder="0" applyAlignment="1">
      <alignment horizontal="center" vertical="top" textRotation="0" wrapText="tru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49" fillId="3" borderId="2" applyFont="1" applyNumberFormat="1" applyFill="1" applyBorder="1" applyAlignment="1">
      <alignment horizontal="left" vertical="top" textRotation="0" wrapText="true" shrinkToFit="false"/>
    </xf>
    <xf xfId="0" fontId="2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false"/>
    </xf>
    <xf xfId="0" fontId="12" numFmtId="0" fillId="2" borderId="0" applyFont="1" applyNumberFormat="0" applyFill="0" applyBorder="0" applyAlignment="1">
      <alignment horizontal="center" vertical="center" textRotation="0" wrapText="true" shrinkToFit="false"/>
    </xf>
    <xf xfId="0" fontId="13" numFmtId="0" fillId="2" borderId="0" applyFont="1" applyNumberFormat="0" applyFill="0" applyBorder="0" applyAlignment="1">
      <alignment horizontal="left" vertical="top" textRotation="0" wrapText="true" shrinkToFit="false"/>
    </xf>
    <xf xfId="0" fontId="14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/>
    </xf>
    <xf xfId="0" fontId="13" numFmtId="0" fillId="2" borderId="0" applyFont="1" applyNumberFormat="0" applyFill="0" applyBorder="0" applyAlignment="1">
      <alignment horizontal="general" vertical="top" textRotation="0" wrapText="tru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5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10" applyFont="1" applyNumberFormat="0" applyFill="0" applyBorder="1" applyAlignment="1">
      <alignment horizontal="center" vertical="center" textRotation="0" wrapText="true" shrinkToFit="false"/>
    </xf>
    <xf xfId="0" fontId="5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1">
      <alignment horizontal="center" vertical="center" textRotation="0" wrapText="true" shrinkToFit="false"/>
    </xf>
    <xf xfId="0" fontId="5" numFmtId="0" fillId="2" borderId="12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3" applyFont="1" applyNumberFormat="0" applyFill="0" applyBorder="1" applyAlignment="1">
      <alignment horizontal="center" vertical="center" textRotation="0" wrapText="true" shrinkToFit="false"/>
    </xf>
    <xf xfId="0" fontId="5" numFmtId="0" fillId="2" borderId="14" applyFont="1" applyNumberFormat="0" applyFill="0" applyBorder="1" applyAlignment="1">
      <alignment horizontal="center" vertical="center" textRotation="0" wrapText="tru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center" textRotation="0" wrapText="true" shrinkToFit="false"/>
    </xf>
    <xf xfId="0" fontId="5" numFmtId="0" fillId="2" borderId="10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5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1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2" applyFont="1" applyNumberFormat="0" applyFill="0" applyBorder="1" applyAlignment="1">
      <alignment horizontal="center" vertical="center" textRotation="90" wrapText="true" shrinkToFit="false"/>
    </xf>
    <xf xfId="0" fontId="5" numFmtId="0" fillId="2" borderId="8" applyFont="1" applyNumberFormat="0" applyFill="0" applyBorder="1" applyAlignment="1">
      <alignment horizontal="center" vertical="bottom" textRotation="90" wrapText="true" shrinkToFit="false"/>
    </xf>
    <xf xfId="0" fontId="1" numFmtId="0" fillId="2" borderId="5" applyFont="1" applyNumberFormat="0" applyFill="0" applyBorder="1" applyAlignment="0">
      <alignment horizontal="general" vertical="bottom" textRotation="0" wrapText="false" shrinkToFit="false"/>
    </xf>
    <xf xfId="0" fontId="1" numFmtId="0" fillId="2" borderId="11" applyFont="1" applyNumberFormat="0" applyFill="0" applyBorder="1" applyAlignment="0">
      <alignment horizontal="general" vertical="bottom" textRotation="0" wrapText="false" shrinkToFit="false"/>
    </xf>
    <xf xfId="0" fontId="5" numFmtId="0" fillId="2" borderId="9" applyFont="1" applyNumberFormat="0" applyFill="0" applyBorder="1" applyAlignment="1">
      <alignment horizontal="center" vertical="center" textRotation="0" wrapText="true" shrinkToFit="false"/>
    </xf>
    <xf xfId="0" fontId="5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9" applyFont="1" applyNumberFormat="0" applyFill="0" applyBorder="1" applyAlignment="1">
      <alignment horizontal="center" vertical="bottom" textRotation="90" wrapText="true" shrinkToFit="false"/>
    </xf>
    <xf xfId="0" fontId="5" numFmtId="0" fillId="2" borderId="4" applyFont="1" applyNumberFormat="0" applyFill="0" applyBorder="1" applyAlignment="1">
      <alignment horizontal="center" vertical="bottom" textRotation="90" wrapText="true" shrinkToFit="false"/>
    </xf>
    <xf xfId="0" fontId="5" numFmtId="0" fillId="2" borderId="4" applyFont="1" applyNumberFormat="0" applyFill="0" applyBorder="1" applyAlignment="1">
      <alignment horizontal="center" vertical="center" textRotation="0" wrapText="true" shrinkToFit="false"/>
    </xf>
    <xf xfId="0" fontId="15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2" numFmtId="0" fillId="2" borderId="7" applyFont="1" applyNumberFormat="0" applyFill="0" applyBorder="1" applyAlignment="1">
      <alignment horizontal="left" vertical="bottom" textRotation="0" wrapText="true" shrinkToFit="false"/>
    </xf>
    <xf xfId="0" fontId="12" numFmtId="3" fillId="2" borderId="2" applyFont="1" applyNumberFormat="1" applyFill="0" applyBorder="1" applyAlignment="1">
      <alignment horizontal="left" vertical="bottom" textRotation="0" wrapText="true" shrinkToFit="false"/>
    </xf>
    <xf xfId="0" fontId="12" numFmtId="4" fillId="2" borderId="2" applyFont="1" applyNumberFormat="1" applyFill="0" applyBorder="1" applyAlignment="1">
      <alignment horizontal="left" vertical="bottom" textRotation="0" wrapText="true" shrinkToFit="false"/>
    </xf>
    <xf xfId="0" fontId="15" numFmtId="0" fillId="2" borderId="8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2" numFmtId="3" fillId="2" borderId="8" applyFont="1" applyNumberFormat="1" applyFill="0" applyBorder="1" applyAlignment="1">
      <alignment horizontal="left" vertical="bottom" textRotation="0" wrapText="true" shrinkToFit="false"/>
    </xf>
    <xf xfId="0" fontId="12" numFmtId="4" fillId="2" borderId="8" applyFont="1" applyNumberFormat="1" applyFill="0" applyBorder="1" applyAlignment="1">
      <alignment horizontal="left" vertical="bottom" textRotation="0" wrapText="true" shrinkToFit="false"/>
    </xf>
    <xf xfId="0" fontId="12" numFmtId="0" fillId="2" borderId="10" applyFont="1" applyNumberFormat="0" applyFill="0" applyBorder="1" applyAlignment="1">
      <alignment horizontal="center" vertical="bottom" textRotation="0" wrapText="true" shrinkToFit="false"/>
    </xf>
    <xf xfId="0" fontId="12" numFmtId="0" fillId="2" borderId="4" applyFont="1" applyNumberFormat="0" applyFill="0" applyBorder="1" applyAlignment="1">
      <alignment horizontal="center" vertical="center" textRotation="0" wrapText="true" shrinkToFit="false"/>
    </xf>
    <xf xfId="0" fontId="12" numFmtId="0" fillId="2" borderId="4" applyFont="1" applyNumberFormat="0" applyFill="0" applyBorder="1" applyAlignment="1">
      <alignment horizontal="left" vertical="bottom" textRotation="0" wrapText="true" shrinkToFit="false"/>
    </xf>
    <xf xfId="0" fontId="12" numFmtId="3" fillId="2" borderId="4" applyFont="1" applyNumberFormat="1" applyFill="0" applyBorder="1" applyAlignment="1">
      <alignment horizontal="left" vertical="bottom" textRotation="0" wrapText="true" shrinkToFit="false"/>
    </xf>
    <xf xfId="0" fontId="12" numFmtId="4" fillId="2" borderId="4" applyFont="1" applyNumberFormat="1" applyFill="0" applyBorder="1" applyAlignment="1">
      <alignment horizontal="left" vertical="bottom" textRotation="0" wrapText="true" shrinkToFit="false"/>
    </xf>
    <xf xfId="0" fontId="5" numFmtId="0" fillId="2" borderId="2" applyFont="1" applyNumberFormat="0" applyFill="0" applyBorder="1" applyAlignment="1">
      <alignment horizontal="center" vertical="bottom" textRotation="0" wrapText="true" shrinkToFit="false"/>
    </xf>
    <xf xfId="0" fontId="5" numFmtId="0" fillId="2" borderId="2" applyFont="1" applyNumberFormat="0" applyFill="0" applyBorder="1" applyAlignment="1">
      <alignment horizontal="left" vertical="bottom" textRotation="0" wrapText="true" shrinkToFit="false"/>
    </xf>
    <xf xfId="0" fontId="5" numFmtId="3" fillId="2" borderId="2" applyFont="1" applyNumberFormat="1" applyFill="0" applyBorder="1" applyAlignment="1">
      <alignment horizontal="left" vertical="bottom" textRotation="0" wrapText="true" shrinkToFit="false"/>
    </xf>
    <xf xfId="0" fontId="5" numFmtId="4" fillId="2" borderId="2" applyFont="1" applyNumberFormat="1" applyFill="0" applyBorder="1" applyAlignment="1">
      <alignment horizontal="left" vertical="bottom" textRotation="0" wrapText="true" shrinkToFit="false"/>
    </xf>
    <xf xfId="0" fontId="5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6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>
      <alignment horizontal="center" vertical="top" textRotation="0" wrapText="true" shrinkToFit="false"/>
    </xf>
    <xf xfId="0" fontId="5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false"/>
    </xf>
    <xf xfId="0" fontId="2" numFmtId="0" fillId="2" borderId="3" applyFont="1" applyNumberFormat="0" applyFill="0" applyBorder="1" applyAlignment="1">
      <alignment horizontal="center" vertical="top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true" hidden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 hidden="false"/>
    </xf>
    <xf xfId="0" fontId="2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true" hidden="false"/>
    </xf>
    <xf xfId="0" fontId="1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16" numFmtId="0" fillId="2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14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true" hidden="false"/>
    </xf>
    <xf xfId="0" fontId="5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true" hidden="false"/>
    </xf>
    <xf xfId="0" fontId="4" numFmtId="0" fillId="2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center" textRotation="90" wrapText="true" shrinkToFit="false"/>
      <protection locked="true" hidden="false"/>
    </xf>
    <xf xfId="0" fontId="2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14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 hidden="false"/>
    </xf>
    <xf xfId="0" fontId="12" numFmtId="0" fillId="2" borderId="2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12" numFmtId="3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12" numFmtId="4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12" numFmtId="14" fillId="2" borderId="2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2" numFmtId="49" fillId="2" borderId="2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2" numFmtId="0" fillId="2" borderId="2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bottom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3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5" numFmtId="4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 hidden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5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 hidden="false"/>
    </xf>
    <xf xfId="0" fontId="5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true" hidden="false"/>
    </xf>
    <xf xfId="0" fontId="2" numFmtId="0" fillId="2" borderId="3" applyFont="1" applyNumberFormat="0" applyFill="0" applyBorder="1" applyAlignment="1" applyProtection="true">
      <alignment horizontal="center" vertical="top" textRotation="0" wrapText="true" shrinkToFit="false"/>
      <protection locked="true"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9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9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9" numFmtId="0" fillId="2" borderId="0" applyFont="1" applyNumberFormat="0" applyFill="0" applyBorder="0" applyAlignment="1">
      <alignment horizontal="left" vertical="top" textRotation="0" wrapText="true" shrinkToFit="false"/>
    </xf>
    <xf xfId="0" fontId="9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9" numFmtId="0" fillId="2" borderId="0" applyFont="1" applyNumberFormat="0" applyFill="0" applyBorder="0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general" vertical="bottom" textRotation="0" wrapText="true" shrinkToFit="false"/>
    </xf>
    <xf xfId="0" fontId="17" numFmtId="0" fillId="2" borderId="0" applyFont="1" applyNumberFormat="0" applyFill="0" applyBorder="0" applyAlignment="1">
      <alignment horizontal="left" vertical="top" textRotation="0" wrapText="true" shrinkToFit="false"/>
    </xf>
    <xf xfId="0" fontId="10" numFmtId="0" fillId="2" borderId="2" applyFont="1" applyNumberFormat="0" applyFill="0" applyBorder="1" applyAlignment="1">
      <alignment horizontal="left" vertical="center" textRotation="0" wrapText="true" shrinkToFit="false"/>
    </xf>
    <xf xfId="0" fontId="1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9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0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9" numFmtId="0" fillId="2" borderId="1" applyFont="1" applyNumberFormat="0" applyFill="0" applyBorder="1" applyAlignment="1">
      <alignment horizontal="center" vertical="bottom" textRotation="0" wrapText="true" shrinkToFit="false"/>
    </xf>
    <xf xfId="0" fontId="9" numFmtId="14" fillId="2" borderId="5" applyFont="1" applyNumberFormat="1" applyFill="0" applyBorder="1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false"/>
    </xf>
    <xf xfId="0" fontId="1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center" textRotation="0" wrapText="true" shrinkToFit="false"/>
    </xf>
    <xf xfId="0" fontId="10" numFmtId="0" fillId="2" borderId="2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9" numFmtId="0" fillId="2" borderId="10" applyFont="1" applyNumberFormat="0" applyFill="0" applyBorder="1" applyAlignment="1">
      <alignment horizontal="center" vertical="center" textRotation="0" wrapText="true" shrinkToFit="false"/>
    </xf>
    <xf xfId="0" fontId="9" numFmtId="0" fillId="2" borderId="11" applyFont="1" applyNumberFormat="0" applyFill="0" applyBorder="1" applyAlignment="1">
      <alignment horizontal="center" vertical="center" textRotation="0" wrapText="true" shrinkToFit="false"/>
    </xf>
    <xf xfId="0" fontId="9" numFmtId="0" fillId="2" borderId="5" applyFont="1" applyNumberFormat="0" applyFill="0" applyBorder="1" applyAlignment="1">
      <alignment horizontal="center" vertical="center" textRotation="0" wrapText="true" shrinkToFit="false"/>
    </xf>
    <xf xfId="0" fontId="9" numFmtId="0" fillId="2" borderId="1" applyFont="1" applyNumberFormat="0" applyFill="0" applyBorder="1" applyAlignment="1">
      <alignment horizontal="left" vertical="center" textRotation="0" wrapText="false" shrinkToFit="false"/>
    </xf>
    <xf xfId="0" fontId="9" numFmtId="0" fillId="2" borderId="5" applyFont="1" applyNumberFormat="0" applyFill="0" applyBorder="1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left" vertical="center" textRotation="0" wrapText="false" shrinkToFit="false"/>
    </xf>
    <xf xfId="0" fontId="9" numFmtId="0" fillId="2" borderId="1" applyFont="1" applyNumberFormat="0" applyFill="0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7" numFmtId="0" fillId="3" borderId="8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bottom" textRotation="0" wrapText="true" shrinkToFit="false"/>
    </xf>
    <xf xfId="0" fontId="7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top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right" vertical="bottom" textRotation="0" wrapText="true" shrinkToFit="false"/>
    </xf>
    <xf xfId="0" fontId="7" numFmtId="0" fillId="2" borderId="0" applyFont="1" applyNumberFormat="0" applyFill="0" applyBorder="0" applyAlignment="1">
      <alignment horizontal="left" vertical="bottom" textRotation="0" wrapText="true" shrinkToFit="false"/>
    </xf>
    <xf xfId="0" fontId="7" numFmtId="0" fillId="2" borderId="1" applyFont="1" applyNumberFormat="0" applyFill="0" applyBorder="1" applyAlignment="1">
      <alignment horizontal="left" vertical="center" textRotation="0" wrapText="true" shrinkToFit="false"/>
    </xf>
    <xf xfId="0" fontId="19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bottom" textRotation="0" wrapText="false" shrinkToFit="false"/>
    </xf>
    <xf xfId="0" fontId="7" numFmtId="0" fillId="2" borderId="0" applyFont="1" applyNumberFormat="0" applyFill="0" applyBorder="0" applyAlignment="1">
      <alignment horizontal="right" vertical="center" textRotation="0" wrapText="false" shrinkToFit="false"/>
    </xf>
    <xf xfId="0" fontId="9" numFmtId="0" fillId="4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81235277dd29caa43f938a9c2d7094.png"/><Relationship Id="rId2" Type="http://schemas.openxmlformats.org/officeDocument/2006/relationships/image" Target="../media/d6cc2cc1c2a7995aa857baf8c8f9d3b5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a1f83a34a3e1e70e37e7286ea7d42fb.png"/><Relationship Id="rId2" Type="http://schemas.openxmlformats.org/officeDocument/2006/relationships/image" Target="../media/ec0dd0415d9f6c7a5a5c73ce5d02fa18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11f791e918f593fda45c4514fca1c73.png"/><Relationship Id="rId2" Type="http://schemas.openxmlformats.org/officeDocument/2006/relationships/image" Target="../media/0176f7ea134f67a32d70b5a376cb028e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b72e7c1254da86e62a60e156d8bfcfc.png"/><Relationship Id="rId2" Type="http://schemas.openxmlformats.org/officeDocument/2006/relationships/image" Target="../media/7f462f70a591bc1bc7828e111a9eeae5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74c39faad40a7a4b962b5a297df7c94.png"/><Relationship Id="rId2" Type="http://schemas.openxmlformats.org/officeDocument/2006/relationships/image" Target="../media/3c19ef527a13f6a23422c90d2821507c.pn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5587bb4c0bf899d81a5f960f09f0271.png"/><Relationship Id="rId2" Type="http://schemas.openxmlformats.org/officeDocument/2006/relationships/image" Target="../media/b690b19ac3d98a18e2f8107ec79be92c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c3e1ee07aa95c7fedfbe0b6d62b102a.png"/><Relationship Id="rId2" Type="http://schemas.openxmlformats.org/officeDocument/2006/relationships/image" Target="../media/d0a0a8ced2c28f81401f040cf41ef337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7301f3830caf27b5560c03a5009663b.png"/><Relationship Id="rId2" Type="http://schemas.openxmlformats.org/officeDocument/2006/relationships/image" Target="../media/34d6c02e1406616799c809429f369284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46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54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16</xdr:col>
      <xdr:colOff>0</xdr:colOff>
      <xdr:row>554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562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11</xdr:col>
      <xdr:colOff>0</xdr:colOff>
      <xdr:row>64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72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14</xdr:col>
      <xdr:colOff>0</xdr:colOff>
      <xdr:row>263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271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14</xdr:col>
      <xdr:colOff>0</xdr:colOff>
      <xdr:row>19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27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10</xdr:col>
      <xdr:colOff>0</xdr:colOff>
      <xdr:row>16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24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10</xdr:col>
      <xdr:colOff>0</xdr:colOff>
      <xdr:row>14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22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15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23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9"/>
  <sheetViews>
    <sheetView tabSelected="1" workbookViewId="0" showGridLines="true" showRowColHeaders="1">
      <selection activeCell="A1" sqref="A1"/>
    </sheetView>
  </sheetViews>
  <sheetFormatPr defaultRowHeight="14.4" defaultColWidth="19" outlineLevelRow="0" outlineLevelCol="0"/>
  <cols>
    <col min="1" max="1" width="7.140625" customWidth="true" style="0"/>
    <col min="2" max="2" width="50" customWidth="true" style="0"/>
    <col min="3" max="3" width="18.5703125" customWidth="true" style="0"/>
    <col min="4" max="4" width="20.85546875" customWidth="true" style="0"/>
    <col min="5" max="5" width="20.85546875" customWidth="true" style="0"/>
    <col min="6" max="6" width="20.85546875" customWidth="true" style="0"/>
  </cols>
  <sheetData>
    <row r="1" spans="1:8" customHeight="1" ht="79.5">
      <c r="A1" s="2"/>
      <c r="B1" s="2"/>
      <c r="C1" s="2"/>
      <c r="D1" s="2"/>
      <c r="E1" s="3" t="s">
        <v>0</v>
      </c>
      <c r="F1" s="3"/>
      <c r="G1"/>
      <c r="H1"/>
    </row>
    <row r="2" spans="1:8" customHeight="1" ht="67.9">
      <c r="A2" s="4" t="s">
        <v>1</v>
      </c>
      <c r="B2" s="4"/>
      <c r="C2" s="4"/>
      <c r="D2" s="4"/>
      <c r="E2" s="4"/>
      <c r="F2" s="4"/>
      <c r="G2"/>
      <c r="H2"/>
    </row>
    <row r="3" spans="1:8">
      <c r="A3" s="2"/>
      <c r="B3" s="2"/>
      <c r="C3" s="2"/>
      <c r="D3" s="2"/>
      <c r="E3" s="2"/>
      <c r="F3" s="5"/>
      <c r="G3"/>
      <c r="H3"/>
    </row>
    <row r="4" spans="1:8" customHeight="1" ht="13.35">
      <c r="A4" s="6" t="s">
        <v>2</v>
      </c>
      <c r="B4" s="6"/>
      <c r="C4" s="7" t="s">
        <v>3</v>
      </c>
      <c r="D4" s="7"/>
      <c r="E4" s="7"/>
      <c r="F4" s="2"/>
      <c r="G4"/>
      <c r="H4"/>
    </row>
    <row r="5" spans="1:8" customHeight="1" ht="17.45">
      <c r="A5" s="6" t="s">
        <v>4</v>
      </c>
      <c r="B5" s="6"/>
      <c r="C5" s="7" t="s">
        <v>5</v>
      </c>
      <c r="D5" s="7"/>
      <c r="E5" s="7"/>
      <c r="F5" s="2"/>
      <c r="G5"/>
      <c r="H5"/>
    </row>
    <row r="6" spans="1:8">
      <c r="A6" s="5"/>
      <c r="B6" s="2"/>
      <c r="C6" s="2"/>
      <c r="D6" s="2"/>
      <c r="E6" s="2"/>
      <c r="F6" s="2"/>
      <c r="G6"/>
      <c r="H6"/>
    </row>
    <row r="7" spans="1:8" customHeight="1" ht="60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/>
      <c r="H7"/>
    </row>
    <row r="8" spans="1:8" customHeight="1" ht="1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/>
      <c r="H8"/>
    </row>
    <row r="9" spans="1:8" customHeight="1" ht="15">
      <c r="A9" s="10" t="s">
        <v>12</v>
      </c>
      <c r="B9" s="10"/>
      <c r="C9" s="10"/>
      <c r="D9" s="10"/>
      <c r="E9" s="10"/>
      <c r="F9" s="10"/>
      <c r="G9"/>
      <c r="H9"/>
    </row>
    <row r="10" spans="1:8" customHeight="1" ht="15">
      <c r="A10" s="11">
        <v>1</v>
      </c>
      <c r="B10" s="12" t="s">
        <v>13</v>
      </c>
      <c r="C10" s="11" t="s">
        <v>14</v>
      </c>
      <c r="D10" s="13">
        <f>sum(D21)</f>
        <v>36517.28</v>
      </c>
      <c r="E10" s="13">
        <f>sum(E21)</f>
        <v>14289.68</v>
      </c>
      <c r="F10" s="13">
        <f>IF(ISERROR(D10-E10),0,D10-E10)</f>
        <v>22227.6</v>
      </c>
      <c r="G10"/>
      <c r="H10"/>
    </row>
    <row r="11" spans="1:8" customHeight="1" ht="15">
      <c r="A11" s="11">
        <v>2</v>
      </c>
      <c r="B11" s="12" t="s">
        <v>15</v>
      </c>
      <c r="C11" s="11" t="s">
        <v>16</v>
      </c>
      <c r="D11" s="14">
        <f>sum(D22)</f>
        <v>1010</v>
      </c>
      <c r="E11" s="15">
        <v>376</v>
      </c>
      <c r="F11" s="14">
        <f>IF(ISERROR(D11-E11),0,D11-E11)</f>
        <v>634</v>
      </c>
      <c r="G11"/>
      <c r="H11"/>
    </row>
    <row r="12" spans="1:8" customHeight="1" ht="45">
      <c r="A12" s="8">
        <v>3</v>
      </c>
      <c r="B12" s="12" t="s">
        <v>17</v>
      </c>
      <c r="C12" s="8" t="s">
        <v>18</v>
      </c>
      <c r="D12" s="14">
        <f>sum(D23)</f>
        <v>2352</v>
      </c>
      <c r="E12" s="14">
        <f>sum(E23)</f>
        <v>838</v>
      </c>
      <c r="F12" s="14">
        <f>IF(ISERROR(D12-E12),0,D12-E12)</f>
        <v>1514</v>
      </c>
      <c r="G12"/>
      <c r="H12"/>
    </row>
    <row r="13" spans="1:8" customHeight="1" ht="45">
      <c r="A13" s="8">
        <v>4</v>
      </c>
      <c r="B13" s="12" t="s">
        <v>19</v>
      </c>
      <c r="C13" s="8" t="s">
        <v>16</v>
      </c>
      <c r="D13" s="16" t="s">
        <v>20</v>
      </c>
      <c r="E13" s="14">
        <f>sum(E24)</f>
        <v>378</v>
      </c>
      <c r="F13" s="16" t="s">
        <v>20</v>
      </c>
      <c r="G13"/>
      <c r="H13"/>
    </row>
    <row r="14" spans="1:8" customHeight="1" ht="47.25">
      <c r="A14" s="8" t="s">
        <v>21</v>
      </c>
      <c r="B14" s="12" t="s">
        <v>22</v>
      </c>
      <c r="C14" s="8" t="s">
        <v>16</v>
      </c>
      <c r="D14" s="16" t="s">
        <v>20</v>
      </c>
      <c r="E14" s="14">
        <f>sum(E25)</f>
        <v>366</v>
      </c>
      <c r="F14" s="16" t="s">
        <v>20</v>
      </c>
      <c r="G14"/>
      <c r="H14"/>
    </row>
    <row r="15" spans="1:8" customHeight="1" ht="47.25">
      <c r="A15" s="8" t="s">
        <v>23</v>
      </c>
      <c r="B15" s="12" t="s">
        <v>24</v>
      </c>
      <c r="C15" s="8" t="s">
        <v>16</v>
      </c>
      <c r="D15" s="16" t="s">
        <v>20</v>
      </c>
      <c r="E15" s="14">
        <f>sum(E26)</f>
        <v>1</v>
      </c>
      <c r="F15" s="16" t="s">
        <v>20</v>
      </c>
      <c r="G15"/>
      <c r="H15"/>
    </row>
    <row r="16" spans="1:8" customHeight="1" ht="15">
      <c r="A16" s="11">
        <v>5</v>
      </c>
      <c r="B16" s="12" t="s">
        <v>25</v>
      </c>
      <c r="C16" s="11" t="s">
        <v>26</v>
      </c>
      <c r="D16" s="13">
        <f>sum(D27)</f>
        <v>2277818613.02</v>
      </c>
      <c r="E16" s="13">
        <f>sum(E27)</f>
        <v>774933157.83</v>
      </c>
      <c r="F16" s="13">
        <f>IF(ISERROR(D16-E16),0,D16-E16)</f>
        <v>1502885455.19</v>
      </c>
      <c r="G16"/>
      <c r="H16"/>
    </row>
    <row r="17" spans="1:8" customHeight="1" ht="15">
      <c r="A17" s="17" t="s">
        <v>27</v>
      </c>
      <c r="B17" s="12" t="s">
        <v>28</v>
      </c>
      <c r="C17" s="11" t="s">
        <v>26</v>
      </c>
      <c r="D17" s="13">
        <f>sum(D28)</f>
        <v>1268744967.45</v>
      </c>
      <c r="E17" s="13">
        <f>sum(E28)</f>
        <v>431637768.82</v>
      </c>
      <c r="F17" s="13">
        <f>IF(ISERROR(D17-E17),0,D17-E17)</f>
        <v>837107198.63</v>
      </c>
      <c r="G17"/>
      <c r="H17"/>
    </row>
    <row r="18" spans="1:8" customHeight="1" ht="15">
      <c r="A18" s="17">
        <v>6</v>
      </c>
      <c r="B18" s="12" t="s">
        <v>29</v>
      </c>
      <c r="C18" s="11" t="s">
        <v>26</v>
      </c>
      <c r="D18" s="13">
        <f>sum(D29)</f>
        <v>40888461.2</v>
      </c>
      <c r="E18" s="13">
        <f>sum(E29)</f>
        <v>24176834.3</v>
      </c>
      <c r="F18" s="18" t="s">
        <v>20</v>
      </c>
      <c r="G18"/>
      <c r="H18"/>
    </row>
    <row r="19" spans="1:8" customHeight="1" ht="15">
      <c r="A19" s="17">
        <v>7</v>
      </c>
      <c r="B19" s="12" t="s">
        <v>30</v>
      </c>
      <c r="C19" s="11" t="s">
        <v>26</v>
      </c>
      <c r="D19" s="13">
        <f>sum(D30)</f>
        <v>0</v>
      </c>
      <c r="E19" s="13">
        <f>sum(E30)</f>
        <v>0</v>
      </c>
      <c r="F19" s="18" t="s">
        <v>20</v>
      </c>
      <c r="G19"/>
      <c r="H19"/>
    </row>
    <row r="20" spans="1:8" customHeight="1" ht="15">
      <c r="A20" s="19" t="s">
        <v>31</v>
      </c>
      <c r="B20" s="19"/>
      <c r="C20" s="19"/>
      <c r="D20" s="19"/>
      <c r="E20" s="19"/>
      <c r="F20" s="19"/>
      <c r="G20"/>
      <c r="H20"/>
    </row>
    <row r="21" spans="1:8" customHeight="1" ht="15">
      <c r="A21" s="11">
        <v>1</v>
      </c>
      <c r="B21" s="12" t="s">
        <v>13</v>
      </c>
      <c r="C21" s="11" t="s">
        <v>14</v>
      </c>
      <c r="D21" s="13">
        <f>sum(D32)</f>
        <v>36517.28</v>
      </c>
      <c r="E21" s="13">
        <f>sum(E32)</f>
        <v>14289.68</v>
      </c>
      <c r="F21" s="13">
        <f>IF(ISERROR(D21-E21),0,D21-E21)</f>
        <v>22227.6</v>
      </c>
      <c r="G21"/>
      <c r="H21"/>
    </row>
    <row r="22" spans="1:8" customHeight="1" ht="15">
      <c r="A22" s="11">
        <v>2</v>
      </c>
      <c r="B22" s="12" t="s">
        <v>15</v>
      </c>
      <c r="C22" s="11" t="s">
        <v>16</v>
      </c>
      <c r="D22" s="14">
        <f>sum(D33)</f>
        <v>1010</v>
      </c>
      <c r="E22" s="14">
        <f>sum(E33)</f>
        <v>376</v>
      </c>
      <c r="F22" s="14">
        <f>IF(ISERROR(D22-E22),0,D22-E22)</f>
        <v>634</v>
      </c>
      <c r="G22"/>
      <c r="H22"/>
    </row>
    <row r="23" spans="1:8" customHeight="1" ht="45">
      <c r="A23" s="11">
        <v>3</v>
      </c>
      <c r="B23" s="12" t="s">
        <v>32</v>
      </c>
      <c r="C23" s="11" t="s">
        <v>18</v>
      </c>
      <c r="D23" s="14">
        <f>sum(D34)</f>
        <v>2352</v>
      </c>
      <c r="E23" s="14">
        <f>sum(E34)</f>
        <v>838</v>
      </c>
      <c r="F23" s="14">
        <f>IF(ISERROR(D23-E23),0,D23-E23)</f>
        <v>1514</v>
      </c>
      <c r="G23"/>
      <c r="H23"/>
    </row>
    <row r="24" spans="1:8" customHeight="1" ht="45">
      <c r="A24" s="8">
        <v>4</v>
      </c>
      <c r="B24" s="12" t="s">
        <v>19</v>
      </c>
      <c r="C24" s="8" t="s">
        <v>16</v>
      </c>
      <c r="D24" s="16" t="s">
        <v>20</v>
      </c>
      <c r="E24" s="14">
        <f>sum(E35)</f>
        <v>378</v>
      </c>
      <c r="F24" s="16" t="s">
        <v>20</v>
      </c>
      <c r="G24"/>
      <c r="H24"/>
    </row>
    <row r="25" spans="1:8" customHeight="1" ht="45">
      <c r="A25" s="8" t="s">
        <v>21</v>
      </c>
      <c r="B25" s="12" t="s">
        <v>22</v>
      </c>
      <c r="C25" s="8" t="s">
        <v>16</v>
      </c>
      <c r="D25" s="16" t="s">
        <v>20</v>
      </c>
      <c r="E25" s="14">
        <f>sum(E36)</f>
        <v>366</v>
      </c>
      <c r="F25" s="16" t="s">
        <v>20</v>
      </c>
      <c r="G25"/>
      <c r="H25"/>
    </row>
    <row r="26" spans="1:8" customHeight="1" ht="47.25">
      <c r="A26" s="8" t="s">
        <v>23</v>
      </c>
      <c r="B26" s="12" t="s">
        <v>24</v>
      </c>
      <c r="C26" s="8" t="s">
        <v>16</v>
      </c>
      <c r="D26" s="16" t="s">
        <v>20</v>
      </c>
      <c r="E26" s="14">
        <f>sum(E37)</f>
        <v>1</v>
      </c>
      <c r="F26" s="16" t="s">
        <v>20</v>
      </c>
      <c r="G26"/>
      <c r="H26"/>
    </row>
    <row r="27" spans="1:8" customHeight="1" ht="15">
      <c r="A27" s="11">
        <v>5</v>
      </c>
      <c r="B27" s="12" t="s">
        <v>25</v>
      </c>
      <c r="C27" s="11" t="s">
        <v>26</v>
      </c>
      <c r="D27" s="13">
        <f>sum(D38)</f>
        <v>2277818613.02</v>
      </c>
      <c r="E27" s="13">
        <f>sum(E38)</f>
        <v>774933157.83</v>
      </c>
      <c r="F27" s="13">
        <f>IF(ISERROR(D27-E27),0,D27-E27)</f>
        <v>1502885455.19</v>
      </c>
      <c r="G27"/>
      <c r="H27"/>
    </row>
    <row r="28" spans="1:8" customHeight="1" ht="15">
      <c r="A28" s="17" t="s">
        <v>27</v>
      </c>
      <c r="B28" s="12" t="s">
        <v>28</v>
      </c>
      <c r="C28" s="11" t="s">
        <v>26</v>
      </c>
      <c r="D28" s="13">
        <f>sum(D39)</f>
        <v>1268744967.45</v>
      </c>
      <c r="E28" s="13">
        <f>sum(E39)</f>
        <v>431637768.82</v>
      </c>
      <c r="F28" s="13">
        <f>IF(ISERROR(D28-E28),0,D28-E28)</f>
        <v>837107198.63</v>
      </c>
      <c r="G28"/>
      <c r="H28"/>
    </row>
    <row r="29" spans="1:8" customHeight="1" ht="15">
      <c r="A29" s="17">
        <v>6</v>
      </c>
      <c r="B29" s="12" t="s">
        <v>29</v>
      </c>
      <c r="C29" s="11" t="s">
        <v>26</v>
      </c>
      <c r="D29" s="13">
        <f>sum(D40)</f>
        <v>40888461.2</v>
      </c>
      <c r="E29" s="13">
        <f>sum(E40)</f>
        <v>24176834.3</v>
      </c>
      <c r="F29" s="18" t="s">
        <v>20</v>
      </c>
      <c r="G29"/>
      <c r="H29"/>
    </row>
    <row r="30" spans="1:8" customHeight="1" ht="30">
      <c r="A30" s="17">
        <v>7</v>
      </c>
      <c r="B30" s="12" t="s">
        <v>30</v>
      </c>
      <c r="C30" s="11" t="s">
        <v>26</v>
      </c>
      <c r="D30" s="13">
        <f>sum(D41)</f>
        <v>0</v>
      </c>
      <c r="E30" s="13">
        <f>sum(E41)</f>
        <v>0</v>
      </c>
      <c r="F30" s="18" t="s">
        <v>20</v>
      </c>
      <c r="G30" s="1"/>
      <c r="H30" s="1"/>
    </row>
    <row r="31" spans="1:8" customHeight="1" ht="15">
      <c r="A31" s="9" t="s">
        <v>33</v>
      </c>
      <c r="B31" s="9"/>
      <c r="C31" s="9"/>
      <c r="D31" s="9"/>
      <c r="E31" s="9"/>
      <c r="F31" s="9"/>
      <c r="G31"/>
      <c r="H31"/>
    </row>
    <row r="32" spans="1:8" customHeight="1" ht="15">
      <c r="A32" s="11">
        <v>1</v>
      </c>
      <c r="B32" s="12" t="s">
        <v>13</v>
      </c>
      <c r="C32" s="11" t="s">
        <v>14</v>
      </c>
      <c r="D32" s="13">
        <v>36517.28</v>
      </c>
      <c r="E32" s="13">
        <v>14289.68</v>
      </c>
      <c r="F32" s="13">
        <f>IF(ISERROR(D32-E32),0,D32-E32)</f>
        <v>22227.6</v>
      </c>
      <c r="G32"/>
      <c r="H32"/>
    </row>
    <row r="33" spans="1:8" customHeight="1" ht="30">
      <c r="A33" s="11">
        <v>2</v>
      </c>
      <c r="B33" s="12" t="s">
        <v>15</v>
      </c>
      <c r="C33" s="11" t="s">
        <v>16</v>
      </c>
      <c r="D33" s="14">
        <v>1010</v>
      </c>
      <c r="E33" s="14">
        <v>376</v>
      </c>
      <c r="F33" s="14">
        <f>IF(ISERROR(D33-E33),0,D33-E33)</f>
        <v>634</v>
      </c>
      <c r="G33"/>
      <c r="H33"/>
    </row>
    <row r="34" spans="1:8" customHeight="1" ht="15">
      <c r="A34" s="11">
        <v>3</v>
      </c>
      <c r="B34" s="12" t="s">
        <v>17</v>
      </c>
      <c r="C34" s="11" t="s">
        <v>18</v>
      </c>
      <c r="D34" s="14">
        <v>2352</v>
      </c>
      <c r="E34" s="14">
        <v>838</v>
      </c>
      <c r="F34" s="14">
        <f>IF(ISERROR(D34-E34),0,D34-E34)</f>
        <v>1514</v>
      </c>
      <c r="G34"/>
      <c r="H34"/>
    </row>
    <row r="35" spans="1:8" customHeight="1" ht="45">
      <c r="A35" s="8">
        <v>4</v>
      </c>
      <c r="B35" s="12" t="s">
        <v>19</v>
      </c>
      <c r="C35" s="8" t="s">
        <v>16</v>
      </c>
      <c r="D35" s="16" t="s">
        <v>20</v>
      </c>
      <c r="E35" s="14">
        <v>378</v>
      </c>
      <c r="F35" s="16" t="s">
        <v>20</v>
      </c>
      <c r="G35"/>
      <c r="H35"/>
    </row>
    <row r="36" spans="1:8" customHeight="1" ht="45">
      <c r="A36" s="8" t="s">
        <v>21</v>
      </c>
      <c r="B36" s="12" t="s">
        <v>22</v>
      </c>
      <c r="C36" s="8" t="s">
        <v>16</v>
      </c>
      <c r="D36" s="16" t="s">
        <v>20</v>
      </c>
      <c r="E36" s="14">
        <v>366</v>
      </c>
      <c r="F36" s="16" t="s">
        <v>20</v>
      </c>
      <c r="G36"/>
      <c r="H36"/>
    </row>
    <row r="37" spans="1:8" customHeight="1" ht="45">
      <c r="A37" s="8" t="s">
        <v>23</v>
      </c>
      <c r="B37" s="12" t="s">
        <v>24</v>
      </c>
      <c r="C37" s="8" t="s">
        <v>16</v>
      </c>
      <c r="D37" s="16" t="s">
        <v>20</v>
      </c>
      <c r="E37" s="14">
        <v>1</v>
      </c>
      <c r="F37" s="16" t="s">
        <v>20</v>
      </c>
      <c r="G37"/>
      <c r="H37"/>
    </row>
    <row r="38" spans="1:8" customHeight="1" ht="15">
      <c r="A38" s="11">
        <v>5</v>
      </c>
      <c r="B38" s="12" t="s">
        <v>25</v>
      </c>
      <c r="C38" s="11" t="s">
        <v>26</v>
      </c>
      <c r="D38" s="13">
        <v>2277818613.02</v>
      </c>
      <c r="E38" s="13">
        <v>774933157.83</v>
      </c>
      <c r="F38" s="13">
        <f>IF(ISERROR(D38-E38),0,D38-E38)</f>
        <v>1502885455.19</v>
      </c>
      <c r="G38"/>
      <c r="H38"/>
    </row>
    <row r="39" spans="1:8" customHeight="1" ht="15">
      <c r="A39" s="17" t="s">
        <v>27</v>
      </c>
      <c r="B39" s="12" t="s">
        <v>28</v>
      </c>
      <c r="C39" s="11" t="s">
        <v>26</v>
      </c>
      <c r="D39" s="13">
        <v>1268744967.45</v>
      </c>
      <c r="E39" s="13">
        <v>431637768.82</v>
      </c>
      <c r="F39" s="13">
        <f>IF(ISERROR(D39-E39),0,D39-E39)</f>
        <v>837107198.63</v>
      </c>
      <c r="G39"/>
      <c r="H39"/>
    </row>
    <row r="40" spans="1:8" customHeight="1" ht="15">
      <c r="A40" s="17">
        <v>6</v>
      </c>
      <c r="B40" s="12" t="s">
        <v>29</v>
      </c>
      <c r="C40" s="11" t="s">
        <v>26</v>
      </c>
      <c r="D40" s="13">
        <v>40888461.2</v>
      </c>
      <c r="E40" s="13">
        <v>24176834.3</v>
      </c>
      <c r="F40" s="18" t="s">
        <v>20</v>
      </c>
      <c r="G40"/>
      <c r="H40"/>
    </row>
    <row r="41" spans="1:8" customHeight="1" ht="30">
      <c r="A41" s="17">
        <v>7</v>
      </c>
      <c r="B41" s="12" t="s">
        <v>30</v>
      </c>
      <c r="C41" s="11" t="s">
        <v>26</v>
      </c>
      <c r="D41" s="13">
        <v>0</v>
      </c>
      <c r="E41" s="13">
        <v>0</v>
      </c>
      <c r="F41" s="18" t="s">
        <v>20</v>
      </c>
      <c r="G41" s="1"/>
      <c r="H41" s="1"/>
    </row>
    <row r="42" spans="1:8">
      <c r="A42" s="20" t="s">
        <v>34</v>
      </c>
      <c r="B42" s="20"/>
      <c r="C42" s="21"/>
      <c r="D42" s="21"/>
      <c r="E42" s="21"/>
      <c r="F42" s="21"/>
      <c r="G42"/>
      <c r="H42"/>
    </row>
    <row r="43" spans="1:8">
      <c r="A43" s="20"/>
      <c r="B43" s="20"/>
      <c r="C43" s="22"/>
      <c r="D43" s="23"/>
      <c r="E43" s="24" t="s">
        <v>35</v>
      </c>
      <c r="F43" s="24"/>
      <c r="G43"/>
      <c r="H43"/>
    </row>
    <row r="44" spans="1:8" customHeight="1" ht="30">
      <c r="A44" s="21"/>
      <c r="B44" s="21"/>
      <c r="C44" s="21"/>
      <c r="D44" s="25" t="s">
        <v>36</v>
      </c>
      <c r="E44" s="26" t="s">
        <v>37</v>
      </c>
      <c r="F44" s="26"/>
      <c r="G44" s="1"/>
      <c r="H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  <mergeCell ref="A2:F2"/>
    <mergeCell ref="A4:B4"/>
    <mergeCell ref="C4:E4"/>
    <mergeCell ref="A5:B5"/>
    <mergeCell ref="C5:E5"/>
    <mergeCell ref="A9:F9"/>
    <mergeCell ref="A20:F20"/>
    <mergeCell ref="A31:F31"/>
    <mergeCell ref="A42:B43"/>
    <mergeCell ref="E43:F43"/>
    <mergeCell ref="E44:F44"/>
  </mergeCells>
  <printOptions gridLines="false" gridLinesSet="true" horizontalCentered="true"/>
  <pageMargins left="0.31496062992126" right="0.31496062992126" top="0.31496062992126" bottom="0.31496062992126" header="0.78740157480315" footer="0.78740157480315"/>
  <pageSetup paperSize="9" orientation="landscape" scale="100" fitToHeight="0" fitToWidth="1"/>
  <headerFooter differentOddEven="false" differentFirst="false" scaleWithDoc="true" alignWithMargins="true">
    <oddHeader/>
    <oddFooter>&amp;C&amp;"Times New Roman,обычный"&amp;12
</oddFooter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Y557"/>
  <sheetViews>
    <sheetView tabSelected="0" workbookViewId="0" zoomScale="55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33.42578125" customWidth="true" style="0"/>
    <col min="3" max="3" width="37" customWidth="true" style="0"/>
    <col min="4" max="4" width="38.42578125" customWidth="true" style="0"/>
    <col min="5" max="5" width="38.42578125" customWidth="true" style="0"/>
    <col min="6" max="6" width="38.42578125" customWidth="true" style="0"/>
    <col min="7" max="7" width="71.42578125" customWidth="true" style="0"/>
    <col min="8" max="8" width="34.140625" customWidth="true" style="0"/>
    <col min="9" max="9" width="35.7109375" customWidth="true" style="0"/>
    <col min="10" max="10" width="27.42578125" customWidth="true" style="0"/>
    <col min="11" max="11" width="29.7109375" customWidth="true" style="0"/>
    <col min="12" max="12" width="29.7109375" customWidth="true" style="0"/>
    <col min="13" max="13" width="25.140625" customWidth="true" style="0"/>
    <col min="14" max="14" width="26.42578125" customWidth="true" style="0"/>
    <col min="15" max="15" width="26.42578125" customWidth="true" style="0"/>
    <col min="16" max="16" width="27.42578125" customWidth="true" style="0"/>
    <col min="17" max="17" width="25.42578125" customWidth="true" style="0"/>
    <col min="18" max="18" width="25.42578125" customWidth="true" style="0"/>
    <col min="19" max="19" width="27.7109375" customWidth="true" style="0"/>
    <col min="20" max="20" width="26.42578125" customWidth="true" style="0"/>
    <col min="21" max="21" width="26.42578125" customWidth="true" style="0"/>
    <col min="22" max="22" width="21.7109375" customWidth="true" style="0"/>
    <col min="23" max="23" width="20.28515625" customWidth="true" style="0"/>
  </cols>
  <sheetData>
    <row r="1" spans="1:25" customHeight="1" ht="97.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54" t="s">
        <v>38</v>
      </c>
      <c r="S1" s="54"/>
      <c r="T1" s="54"/>
      <c r="U1" s="54"/>
      <c r="V1" s="54"/>
      <c r="W1" s="54"/>
      <c r="X1"/>
      <c r="Y1"/>
    </row>
    <row r="2" spans="1:25" customHeight="1" ht="21.75">
      <c r="A2" s="55" t="s">
        <v>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/>
      <c r="Y2"/>
    </row>
    <row r="3" spans="1:25" customHeight="1" ht="64.5">
      <c r="A3" s="56" t="s">
        <v>40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/>
      <c r="Y3"/>
    </row>
    <row r="4" spans="1:25" customHeight="1" ht="18.75">
      <c r="A4" s="57" t="s">
        <v>2</v>
      </c>
      <c r="B4" s="57"/>
      <c r="C4" s="57"/>
      <c r="D4" s="57"/>
      <c r="E4" s="58" t="s">
        <v>3</v>
      </c>
      <c r="F4" s="58"/>
      <c r="G4" s="58"/>
      <c r="H4" s="58"/>
      <c r="I4" s="58"/>
      <c r="J4" s="58"/>
      <c r="K4"/>
      <c r="L4"/>
      <c r="M4"/>
      <c r="N4" s="28"/>
      <c r="O4" s="28"/>
      <c r="P4" s="28"/>
      <c r="Q4" s="28"/>
      <c r="R4" s="28"/>
      <c r="S4" s="28"/>
      <c r="T4" s="28"/>
      <c r="U4" s="28"/>
      <c r="V4" s="28"/>
      <c r="W4" s="28"/>
      <c r="X4"/>
      <c r="Y4"/>
    </row>
    <row r="5" spans="1:25" customHeight="1" ht="18.75">
      <c r="A5" s="57" t="s">
        <v>4</v>
      </c>
      <c r="B5" s="57"/>
      <c r="C5" s="57"/>
      <c r="D5" s="57"/>
      <c r="E5" s="59" t="s">
        <v>5</v>
      </c>
      <c r="F5" s="59"/>
      <c r="G5" s="59"/>
      <c r="H5" s="59"/>
      <c r="I5" s="59"/>
      <c r="J5" s="59"/>
      <c r="K5"/>
      <c r="L5"/>
      <c r="M5"/>
      <c r="N5" s="28"/>
      <c r="O5" s="28"/>
      <c r="P5" s="28"/>
      <c r="Q5" s="28"/>
      <c r="R5" s="28"/>
      <c r="S5" s="28"/>
      <c r="T5" s="28"/>
      <c r="U5" s="28"/>
      <c r="V5" s="28"/>
      <c r="W5" s="28"/>
      <c r="X5"/>
      <c r="Y5"/>
    </row>
    <row r="6" spans="1:25" customHeight="1" ht="18.75">
      <c r="A6" s="29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/>
      <c r="Y6"/>
    </row>
    <row r="7" spans="1:25" customHeight="1" ht="18.75">
      <c r="A7" s="30" t="s">
        <v>6</v>
      </c>
      <c r="B7" s="30" t="s">
        <v>41</v>
      </c>
      <c r="C7" s="30"/>
      <c r="D7" s="30"/>
      <c r="E7" s="60" t="s">
        <v>42</v>
      </c>
      <c r="F7" s="61"/>
      <c r="G7" s="62"/>
      <c r="H7" s="30" t="s">
        <v>43</v>
      </c>
      <c r="I7" s="30"/>
      <c r="J7" s="63" t="s">
        <v>44</v>
      </c>
      <c r="K7" s="66" t="s">
        <v>45</v>
      </c>
      <c r="L7" s="68" t="s">
        <v>46</v>
      </c>
      <c r="M7" s="69" t="s">
        <v>47</v>
      </c>
      <c r="N7" s="69"/>
      <c r="O7" s="69"/>
      <c r="P7" s="69"/>
      <c r="Q7" s="69"/>
      <c r="R7" s="66" t="s">
        <v>48</v>
      </c>
      <c r="S7" s="63" t="s">
        <v>49</v>
      </c>
      <c r="T7" s="63" t="s">
        <v>50</v>
      </c>
      <c r="U7" s="70" t="s">
        <v>51</v>
      </c>
      <c r="V7" s="70" t="s">
        <v>52</v>
      </c>
      <c r="W7" s="71" t="s">
        <v>53</v>
      </c>
      <c r="X7"/>
      <c r="Y7"/>
    </row>
    <row r="8" spans="1:25" customHeight="1" ht="18.75">
      <c r="A8" s="30"/>
      <c r="B8" s="30"/>
      <c r="C8" s="30"/>
      <c r="D8" s="30"/>
      <c r="E8" s="30"/>
      <c r="F8" s="30"/>
      <c r="G8" s="30"/>
      <c r="H8" s="30"/>
      <c r="I8" s="30"/>
      <c r="J8" s="64"/>
      <c r="K8" s="67"/>
      <c r="L8" s="68"/>
      <c r="M8" s="69"/>
      <c r="N8" s="69"/>
      <c r="O8" s="69"/>
      <c r="P8" s="69"/>
      <c r="Q8" s="69"/>
      <c r="R8" s="67"/>
      <c r="S8" s="64"/>
      <c r="T8" s="64"/>
      <c r="U8" s="71"/>
      <c r="V8" s="71"/>
      <c r="W8" s="71"/>
      <c r="X8"/>
      <c r="Y8"/>
    </row>
    <row r="9" spans="1:25" customHeight="1" ht="18.75">
      <c r="A9" s="30"/>
      <c r="B9" s="63" t="s">
        <v>54</v>
      </c>
      <c r="C9" s="63" t="s">
        <v>55</v>
      </c>
      <c r="D9" s="63" t="s">
        <v>56</v>
      </c>
      <c r="E9" s="63" t="s">
        <v>57</v>
      </c>
      <c r="F9" s="63" t="s">
        <v>55</v>
      </c>
      <c r="G9" s="63" t="s">
        <v>58</v>
      </c>
      <c r="H9" s="63" t="s">
        <v>59</v>
      </c>
      <c r="I9" s="72" t="s">
        <v>60</v>
      </c>
      <c r="J9" s="64"/>
      <c r="K9" s="67"/>
      <c r="L9" s="68"/>
      <c r="M9" s="73" t="s">
        <v>61</v>
      </c>
      <c r="N9" s="31" t="s">
        <v>62</v>
      </c>
      <c r="O9" s="31"/>
      <c r="P9" s="31"/>
      <c r="Q9" s="31"/>
      <c r="R9" s="67"/>
      <c r="S9" s="64"/>
      <c r="T9" s="64"/>
      <c r="U9" s="71"/>
      <c r="V9" s="71"/>
      <c r="W9" s="71"/>
      <c r="X9"/>
      <c r="Y9"/>
    </row>
    <row r="10" spans="1:25" customHeight="1" ht="18.75">
      <c r="A10" s="30"/>
      <c r="B10" s="64"/>
      <c r="C10" s="64"/>
      <c r="D10" s="64"/>
      <c r="E10" s="64"/>
      <c r="F10" s="64"/>
      <c r="G10" s="64"/>
      <c r="H10" s="64"/>
      <c r="I10" s="72"/>
      <c r="J10" s="64"/>
      <c r="K10" s="67"/>
      <c r="L10" s="68"/>
      <c r="M10" s="73"/>
      <c r="N10" s="66" t="s">
        <v>63</v>
      </c>
      <c r="O10" s="31" t="s">
        <v>62</v>
      </c>
      <c r="P10" s="66" t="s">
        <v>64</v>
      </c>
      <c r="Q10" s="66" t="s">
        <v>65</v>
      </c>
      <c r="R10" s="67"/>
      <c r="S10" s="64"/>
      <c r="T10" s="64"/>
      <c r="U10" s="71"/>
      <c r="V10" s="71"/>
      <c r="W10" s="71"/>
      <c r="X10"/>
      <c r="Y10"/>
    </row>
    <row r="11" spans="1:25" customHeight="1" ht="225">
      <c r="A11" s="30"/>
      <c r="B11" s="64"/>
      <c r="C11" s="64"/>
      <c r="D11" s="64"/>
      <c r="E11" s="64"/>
      <c r="F11" s="64"/>
      <c r="G11" s="64"/>
      <c r="H11" s="64"/>
      <c r="I11" s="72"/>
      <c r="J11" s="65"/>
      <c r="K11" s="31"/>
      <c r="L11" s="68"/>
      <c r="M11" s="73"/>
      <c r="N11" s="31"/>
      <c r="O11" s="31" t="s">
        <v>66</v>
      </c>
      <c r="P11" s="31"/>
      <c r="Q11" s="31"/>
      <c r="R11" s="31"/>
      <c r="S11" s="65"/>
      <c r="T11" s="65"/>
      <c r="U11" s="71"/>
      <c r="V11" s="71"/>
      <c r="W11" s="71"/>
      <c r="X11"/>
      <c r="Y11"/>
    </row>
    <row r="12" spans="1:25" customHeight="1" ht="25.5">
      <c r="A12" s="30"/>
      <c r="B12" s="65"/>
      <c r="C12" s="65"/>
      <c r="D12" s="65"/>
      <c r="E12" s="65"/>
      <c r="F12" s="65"/>
      <c r="G12" s="65"/>
      <c r="H12" s="65"/>
      <c r="I12" s="72"/>
      <c r="J12" s="30" t="s">
        <v>16</v>
      </c>
      <c r="K12" s="30" t="s">
        <v>14</v>
      </c>
      <c r="L12" s="30" t="s">
        <v>14</v>
      </c>
      <c r="M12" s="30" t="s">
        <v>26</v>
      </c>
      <c r="N12" s="30" t="s">
        <v>26</v>
      </c>
      <c r="O12" s="30" t="s">
        <v>26</v>
      </c>
      <c r="P12" s="30" t="s">
        <v>26</v>
      </c>
      <c r="Q12" s="30" t="s">
        <v>26</v>
      </c>
      <c r="R12" s="30" t="s">
        <v>26</v>
      </c>
      <c r="S12" s="30" t="s">
        <v>26</v>
      </c>
      <c r="T12" s="31" t="s">
        <v>26</v>
      </c>
      <c r="U12" s="71"/>
      <c r="V12" s="71"/>
      <c r="W12" s="71"/>
      <c r="X12"/>
      <c r="Y12"/>
    </row>
    <row r="13" spans="1:25" customHeight="1" ht="15.75">
      <c r="A13" s="32">
        <v>1</v>
      </c>
      <c r="B13" s="32">
        <f>A13+1</f>
        <v>2</v>
      </c>
      <c r="C13" s="32">
        <f>B13+1</f>
        <v>3</v>
      </c>
      <c r="D13" s="32">
        <f>C13+1</f>
        <v>4</v>
      </c>
      <c r="E13" s="32">
        <f>D13+1</f>
        <v>5</v>
      </c>
      <c r="F13" s="32">
        <f>E13+1</f>
        <v>6</v>
      </c>
      <c r="G13" s="32">
        <f>F13+1</f>
        <v>7</v>
      </c>
      <c r="H13" s="32">
        <f>G13+1</f>
        <v>8</v>
      </c>
      <c r="I13" s="32">
        <f>H13+1</f>
        <v>9</v>
      </c>
      <c r="J13" s="32">
        <f>I13+1</f>
        <v>10</v>
      </c>
      <c r="K13" s="32">
        <f>J13+1</f>
        <v>11</v>
      </c>
      <c r="L13" s="32">
        <f>K13+1</f>
        <v>12</v>
      </c>
      <c r="M13" s="32">
        <f>L13+1</f>
        <v>13</v>
      </c>
      <c r="N13" s="32">
        <f>M13+1</f>
        <v>14</v>
      </c>
      <c r="O13" s="32">
        <f>N13+1</f>
        <v>15</v>
      </c>
      <c r="P13" s="32">
        <f>O13+1</f>
        <v>16</v>
      </c>
      <c r="Q13" s="32">
        <f>P13+1</f>
        <v>17</v>
      </c>
      <c r="R13" s="32">
        <f>Q13+1</f>
        <v>18</v>
      </c>
      <c r="S13" s="32">
        <f>R13+1</f>
        <v>19</v>
      </c>
      <c r="T13" s="32">
        <f>S13+1</f>
        <v>20</v>
      </c>
      <c r="U13" s="32">
        <f>T13+1</f>
        <v>21</v>
      </c>
      <c r="V13" s="32">
        <f>U13+1</f>
        <v>22</v>
      </c>
      <c r="W13" s="32">
        <f>V13+1</f>
        <v>23</v>
      </c>
      <c r="X13"/>
      <c r="Y13"/>
    </row>
    <row r="14" spans="1:25" customHeight="1" ht="30">
      <c r="A14" s="33"/>
      <c r="B14" s="74" t="s">
        <v>67</v>
      </c>
      <c r="C14" s="74"/>
      <c r="D14" s="74"/>
      <c r="E14" s="74"/>
      <c r="F14" s="74"/>
      <c r="G14" s="74"/>
      <c r="H14" s="74"/>
      <c r="I14" s="74"/>
      <c r="J14" s="34">
        <f>sum(J15)</f>
        <v>501</v>
      </c>
      <c r="K14" s="35">
        <f>sum(K15)</f>
        <v>18328.35</v>
      </c>
      <c r="L14" s="35">
        <f>sum(L15)</f>
        <v>18225.25</v>
      </c>
      <c r="M14" s="35">
        <f>sum(M15)</f>
        <v>1031982518.91</v>
      </c>
      <c r="N14" s="35">
        <f>sum(N15)</f>
        <v>574814262.89</v>
      </c>
      <c r="O14" s="35">
        <f>sum(O15)</f>
        <v>0</v>
      </c>
      <c r="P14" s="35">
        <f>sum(P15)</f>
        <v>281662022.19</v>
      </c>
      <c r="Q14" s="35">
        <f>sum(Q15)</f>
        <v>175506233.83</v>
      </c>
      <c r="R14" s="35">
        <f>sum(R15)</f>
        <v>574814262.89</v>
      </c>
      <c r="S14" s="36" t="s">
        <v>68</v>
      </c>
      <c r="T14" s="36" t="s">
        <v>68</v>
      </c>
      <c r="U14" s="36" t="s">
        <v>68</v>
      </c>
      <c r="V14" s="36" t="s">
        <v>68</v>
      </c>
      <c r="W14" s="36" t="s">
        <v>68</v>
      </c>
      <c r="X14"/>
      <c r="Y14"/>
    </row>
    <row r="15" spans="1:25" customHeight="1" ht="30">
      <c r="A15" s="33"/>
      <c r="B15" s="74" t="s">
        <v>69</v>
      </c>
      <c r="C15" s="74"/>
      <c r="D15" s="74"/>
      <c r="E15" s="74"/>
      <c r="F15" s="74"/>
      <c r="G15" s="74"/>
      <c r="H15" s="74"/>
      <c r="I15" s="74"/>
      <c r="J15" s="34">
        <f>sum(J17)</f>
        <v>501</v>
      </c>
      <c r="K15" s="35">
        <f>sum(K17)</f>
        <v>18328.35</v>
      </c>
      <c r="L15" s="35">
        <f>sum(L17)</f>
        <v>18225.25</v>
      </c>
      <c r="M15" s="35">
        <f>sum(M17)</f>
        <v>1031982518.91</v>
      </c>
      <c r="N15" s="35">
        <f>sum(N17)</f>
        <v>574814262.89</v>
      </c>
      <c r="O15" s="35">
        <f>sum(O17)</f>
        <v>0</v>
      </c>
      <c r="P15" s="35">
        <f>sum(P17)</f>
        <v>281662022.19</v>
      </c>
      <c r="Q15" s="35">
        <f>sum(Q17)</f>
        <v>175506233.83</v>
      </c>
      <c r="R15" s="35">
        <f>sum(R17)</f>
        <v>574814262.89</v>
      </c>
      <c r="S15" s="36" t="s">
        <v>68</v>
      </c>
      <c r="T15" s="36" t="s">
        <v>68</v>
      </c>
      <c r="U15" s="36" t="s">
        <v>68</v>
      </c>
      <c r="V15" s="36" t="s">
        <v>68</v>
      </c>
      <c r="W15" s="36" t="s">
        <v>68</v>
      </c>
      <c r="X15"/>
      <c r="Y15"/>
    </row>
    <row r="16" spans="1:25" customHeight="1" ht="24.95">
      <c r="A16" s="36" t="s">
        <v>70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/>
      <c r="Y16"/>
    </row>
    <row r="17" spans="1:25" customHeight="1" ht="30">
      <c r="A17" s="33"/>
      <c r="B17" s="74" t="s">
        <v>71</v>
      </c>
      <c r="C17" s="74"/>
      <c r="D17" s="74"/>
      <c r="E17" s="74"/>
      <c r="F17" s="74"/>
      <c r="G17" s="74"/>
      <c r="H17" s="74"/>
      <c r="I17" s="74"/>
      <c r="J17" s="34">
        <f>sum(J18,J197,J208,J220,J227,J253,J259,J271,J277,J279,J286,J292,J296,J301,J306,J377,J386,J396,J404,J415,J420,J440,J445,J452,J475,J483,J517,J521,J526,J529)</f>
        <v>501</v>
      </c>
      <c r="K17" s="35">
        <f>sum(K18,K197,K208,K220,K227,K253,K259,K271,K277,K279,K286,K292,K296,K301,K306,K377,K386,K396,K404,K415,K420,K440,K445,K452,K475,K483,K517,K521,K526,K529)</f>
        <v>18328.35</v>
      </c>
      <c r="L17" s="35">
        <f>sum(L18,L197,L208,L220,L227,L253,L259,L271,L277,L279,L286,L292,L296,L301,L306,L377,L386,L396,L404,L415,L420,L440,L445,L452,L475,L483,L517,L521,L526,L529)</f>
        <v>18225.25</v>
      </c>
      <c r="M17" s="35">
        <f>sum(M18,M197,M208,M220,M227,M253,M259,M271,M277,M279,M286,M292,M296,M301,M306,M377,M386,M396,M404,M415,M420,M440,M445,M452,M475,M483,M517,M521,M526,M529)</f>
        <v>1031982518.91</v>
      </c>
      <c r="N17" s="35">
        <f>sum(N18,N197,N208,N220,N227,N253,N259,N271,N277,N279,N286,N292,N296,N301,N306,N377,N386,N396,N404,N415,N420,N440,N445,N452,N475,N483,N517,N521,N526,N529)</f>
        <v>574814262.89</v>
      </c>
      <c r="O17" s="35">
        <f>sum(O18,O197,O208,O220,O227,O253,O259,O271,O277,O279,O286,O292,O296,O301,O306,O377,O386,O396,O404,O415,O420,O440,O445,O452,O475,O483,O517,O521,O526,O529)</f>
        <v>0</v>
      </c>
      <c r="P17" s="35">
        <f>sum(P18,P197,P208,P220,P227,P253,P259,P271,P277,P279,P286,P292,P296,P301,P306,P377,P386,P396,P404,P415,P420,P440,P445,P452,P475,P483,P517,P521,P526,P529)</f>
        <v>281662022.19</v>
      </c>
      <c r="Q17" s="35">
        <f>sum(Q18,Q197,Q208,Q220,Q227,Q253,Q259,Q271,Q277,Q279,Q286,Q292,Q296,Q301,Q306,Q377,Q386,Q396,Q404,Q415,Q420,Q440,Q445,Q452,Q475,Q483,Q517,Q521,Q526,Q529)</f>
        <v>175506233.83</v>
      </c>
      <c r="R17" s="35">
        <f>sum(R18,R197,R208,R220,R227,R253,R259,R271,R277,R279,R286,R292,R296,R301,R306,R377,R386,R396,R404,R415,R420,R440,R445,R452,R475,R483,R517,R521,R526,R529)</f>
        <v>574814262.89</v>
      </c>
      <c r="S17" s="36" t="s">
        <v>68</v>
      </c>
      <c r="T17" s="36" t="s">
        <v>68</v>
      </c>
      <c r="U17" s="36" t="s">
        <v>68</v>
      </c>
      <c r="V17" s="36" t="s">
        <v>68</v>
      </c>
      <c r="W17" s="36" t="s">
        <v>68</v>
      </c>
      <c r="X17"/>
      <c r="Y17"/>
    </row>
    <row r="18" spans="1:25" customHeight="1" ht="30">
      <c r="A18" s="33"/>
      <c r="B18" s="74" t="s">
        <v>72</v>
      </c>
      <c r="C18" s="74"/>
      <c r="D18" s="74"/>
      <c r="E18" s="74"/>
      <c r="F18" s="74"/>
      <c r="G18" s="74"/>
      <c r="H18" s="74"/>
      <c r="I18" s="74"/>
      <c r="J18" s="34">
        <f>sum(J19:J196)</f>
        <v>178</v>
      </c>
      <c r="K18" s="35">
        <f>sum(K19:K196)</f>
        <v>6353.07</v>
      </c>
      <c r="L18" s="35">
        <f>sum(L19:L196)</f>
        <v>6317.37</v>
      </c>
      <c r="M18" s="35">
        <f>sum(M19:M196)</f>
        <v>478095172.19</v>
      </c>
      <c r="N18" s="35">
        <f>sum(N19:N196)</f>
        <v>266299010.9</v>
      </c>
      <c r="O18" s="35">
        <f>sum(O19:O196)</f>
        <v>0</v>
      </c>
      <c r="P18" s="35">
        <f>sum(P19:P196)</f>
        <v>105898080.42</v>
      </c>
      <c r="Q18" s="35">
        <f>sum(Q19:Q196)</f>
        <v>105898080.87</v>
      </c>
      <c r="R18" s="35">
        <f>sum(R19:R196)</f>
        <v>266299010.9</v>
      </c>
      <c r="S18" s="36" t="s">
        <v>68</v>
      </c>
      <c r="T18" s="36" t="s">
        <v>68</v>
      </c>
      <c r="U18" s="36" t="s">
        <v>68</v>
      </c>
      <c r="V18" s="36" t="s">
        <v>68</v>
      </c>
      <c r="W18" s="36" t="s">
        <v>68</v>
      </c>
      <c r="X18"/>
      <c r="Y18"/>
    </row>
    <row r="19" spans="1:25">
      <c r="A19" s="37">
        <v>1</v>
      </c>
      <c r="B19" s="38" t="s">
        <v>73</v>
      </c>
      <c r="C19" s="39" t="s">
        <v>74</v>
      </c>
      <c r="D19" s="39" t="s">
        <v>75</v>
      </c>
      <c r="E19" s="38"/>
      <c r="F19" s="40"/>
      <c r="G19" s="78" t="s">
        <v>76</v>
      </c>
      <c r="H19" s="39" t="s">
        <v>77</v>
      </c>
      <c r="I19" s="41"/>
      <c r="J19" s="42">
        <v>1</v>
      </c>
      <c r="K19" s="43">
        <v>26.4</v>
      </c>
      <c r="L19" s="43">
        <v>26.4</v>
      </c>
      <c r="M19" s="44">
        <f>IFERROR(N19+P19+Q19,0)</f>
        <v>1863500</v>
      </c>
      <c r="N19" s="43">
        <v>1037969.5</v>
      </c>
      <c r="O19" s="43">
        <v>0</v>
      </c>
      <c r="P19" s="43">
        <v>412765.25</v>
      </c>
      <c r="Q19" s="43">
        <v>412765.25</v>
      </c>
      <c r="R19" s="43">
        <v>1037969.5</v>
      </c>
      <c r="S19" s="43">
        <v>113453</v>
      </c>
      <c r="T19" s="43">
        <v>1251227.7558</v>
      </c>
      <c r="U19" s="45"/>
      <c r="V19" s="46"/>
      <c r="W19" s="46">
        <v>45748</v>
      </c>
      <c r="X19"/>
      <c r="Y19"/>
    </row>
    <row r="20" spans="1:25">
      <c r="A20" s="37">
        <v>2</v>
      </c>
      <c r="B20" s="38" t="s">
        <v>73</v>
      </c>
      <c r="C20" s="39" t="s">
        <v>74</v>
      </c>
      <c r="D20" s="39" t="s">
        <v>78</v>
      </c>
      <c r="E20" s="38"/>
      <c r="F20" s="40"/>
      <c r="G20" s="78" t="s">
        <v>76</v>
      </c>
      <c r="H20" s="39" t="s">
        <v>77</v>
      </c>
      <c r="I20" s="41"/>
      <c r="J20" s="42">
        <v>1</v>
      </c>
      <c r="K20" s="43">
        <v>72.4</v>
      </c>
      <c r="L20" s="43">
        <v>72.4</v>
      </c>
      <c r="M20" s="44">
        <f>IFERROR(N20+P20+Q20,0)</f>
        <v>5137400</v>
      </c>
      <c r="N20" s="43">
        <v>2861531.8</v>
      </c>
      <c r="O20" s="43">
        <v>0</v>
      </c>
      <c r="P20" s="43">
        <v>1137934.1</v>
      </c>
      <c r="Q20" s="43">
        <v>1137934.1</v>
      </c>
      <c r="R20" s="43">
        <v>2861531.8</v>
      </c>
      <c r="S20" s="43">
        <v>113453</v>
      </c>
      <c r="T20" s="43">
        <v>3431397.3303</v>
      </c>
      <c r="U20" s="45"/>
      <c r="V20" s="46"/>
      <c r="W20" s="46">
        <v>45957</v>
      </c>
      <c r="X20"/>
      <c r="Y20"/>
    </row>
    <row r="21" spans="1:25">
      <c r="A21" s="37">
        <v>3</v>
      </c>
      <c r="B21" s="38" t="s">
        <v>73</v>
      </c>
      <c r="C21" s="39" t="s">
        <v>79</v>
      </c>
      <c r="D21" s="39" t="s">
        <v>80</v>
      </c>
      <c r="E21" s="38"/>
      <c r="F21" s="40"/>
      <c r="G21" s="78" t="s">
        <v>76</v>
      </c>
      <c r="H21" s="39" t="s">
        <v>77</v>
      </c>
      <c r="I21" s="41"/>
      <c r="J21" s="42">
        <v>1</v>
      </c>
      <c r="K21" s="43">
        <v>45.4</v>
      </c>
      <c r="L21" s="43">
        <v>45.4</v>
      </c>
      <c r="M21" s="44">
        <f>IFERROR(N21+P21+Q21,0)</f>
        <v>3571200</v>
      </c>
      <c r="N21" s="43">
        <v>1989158.4</v>
      </c>
      <c r="O21" s="43">
        <v>0</v>
      </c>
      <c r="P21" s="43">
        <v>791020.8</v>
      </c>
      <c r="Q21" s="43">
        <v>791020.8</v>
      </c>
      <c r="R21" s="43">
        <v>1989158.4</v>
      </c>
      <c r="S21" s="43">
        <v>113453</v>
      </c>
      <c r="T21" s="43">
        <v>2151732.58005</v>
      </c>
      <c r="U21" s="45"/>
      <c r="V21" s="46"/>
      <c r="W21" s="46"/>
      <c r="X21"/>
      <c r="Y21"/>
    </row>
    <row r="22" spans="1:25">
      <c r="A22" s="37">
        <v>4</v>
      </c>
      <c r="B22" s="38" t="s">
        <v>73</v>
      </c>
      <c r="C22" s="39" t="s">
        <v>81</v>
      </c>
      <c r="D22" s="39" t="s">
        <v>82</v>
      </c>
      <c r="E22" s="38"/>
      <c r="F22" s="40"/>
      <c r="G22" s="78" t="s">
        <v>76</v>
      </c>
      <c r="H22" s="39" t="s">
        <v>77</v>
      </c>
      <c r="I22" s="41"/>
      <c r="J22" s="42">
        <v>1</v>
      </c>
      <c r="K22" s="43">
        <v>67.5</v>
      </c>
      <c r="L22" s="43">
        <v>67.5</v>
      </c>
      <c r="M22" s="44">
        <f>IFERROR(N22+P22+Q22,0)</f>
        <v>5743558.12</v>
      </c>
      <c r="N22" s="43">
        <v>3199161.88</v>
      </c>
      <c r="O22" s="43">
        <v>0</v>
      </c>
      <c r="P22" s="43">
        <v>1272198.12</v>
      </c>
      <c r="Q22" s="43">
        <v>1272198.12</v>
      </c>
      <c r="R22" s="43">
        <v>3199161.88</v>
      </c>
      <c r="S22" s="43">
        <v>113453</v>
      </c>
      <c r="T22" s="43">
        <v>3199161.875625</v>
      </c>
      <c r="U22" s="45"/>
      <c r="V22" s="46"/>
      <c r="W22" s="46">
        <v>45973</v>
      </c>
      <c r="X22"/>
      <c r="Y22"/>
    </row>
    <row r="23" spans="1:25">
      <c r="A23" s="37">
        <v>5</v>
      </c>
      <c r="B23" s="38" t="s">
        <v>73</v>
      </c>
      <c r="C23" s="39" t="s">
        <v>83</v>
      </c>
      <c r="D23" s="39" t="s">
        <v>84</v>
      </c>
      <c r="E23" s="38"/>
      <c r="F23" s="40"/>
      <c r="G23" s="78" t="s">
        <v>76</v>
      </c>
      <c r="H23" s="39" t="s">
        <v>77</v>
      </c>
      <c r="I23" s="41"/>
      <c r="J23" s="42">
        <v>1</v>
      </c>
      <c r="K23" s="43">
        <v>26.2</v>
      </c>
      <c r="L23" s="43">
        <v>26.2</v>
      </c>
      <c r="M23" s="44">
        <f>IFERROR(N23+P23+Q23,0)</f>
        <v>1100000</v>
      </c>
      <c r="N23" s="43">
        <v>612700</v>
      </c>
      <c r="O23" s="43">
        <v>0</v>
      </c>
      <c r="P23" s="43">
        <v>243650</v>
      </c>
      <c r="Q23" s="43">
        <v>243650</v>
      </c>
      <c r="R23" s="43">
        <v>612700</v>
      </c>
      <c r="S23" s="43">
        <v>113453</v>
      </c>
      <c r="T23" s="43">
        <v>1241748.75765</v>
      </c>
      <c r="U23" s="45"/>
      <c r="V23" s="46"/>
      <c r="W23" s="46"/>
      <c r="X23"/>
      <c r="Y23"/>
    </row>
    <row r="24" spans="1:25">
      <c r="A24" s="37">
        <v>6</v>
      </c>
      <c r="B24" s="38" t="s">
        <v>73</v>
      </c>
      <c r="C24" s="39" t="s">
        <v>85</v>
      </c>
      <c r="D24" s="39" t="s">
        <v>86</v>
      </c>
      <c r="E24" s="38"/>
      <c r="F24" s="40"/>
      <c r="G24" s="78" t="s">
        <v>76</v>
      </c>
      <c r="H24" s="39" t="s">
        <v>77</v>
      </c>
      <c r="I24" s="41"/>
      <c r="J24" s="42">
        <v>1</v>
      </c>
      <c r="K24" s="43">
        <v>45.6</v>
      </c>
      <c r="L24" s="43">
        <v>45.6</v>
      </c>
      <c r="M24" s="44">
        <f>IFERROR(N24+P24+Q24,0)</f>
        <v>3835400</v>
      </c>
      <c r="N24" s="43">
        <v>2136317.8</v>
      </c>
      <c r="O24" s="43">
        <v>0</v>
      </c>
      <c r="P24" s="43">
        <v>849541.1</v>
      </c>
      <c r="Q24" s="43">
        <v>849541.1</v>
      </c>
      <c r="R24" s="43">
        <v>2136317.8</v>
      </c>
      <c r="S24" s="43">
        <v>113453</v>
      </c>
      <c r="T24" s="43">
        <v>2161211.5782</v>
      </c>
      <c r="U24" s="45"/>
      <c r="V24" s="46"/>
      <c r="W24" s="46"/>
      <c r="X24"/>
      <c r="Y24"/>
    </row>
    <row r="25" spans="1:25">
      <c r="A25" s="37">
        <v>7</v>
      </c>
      <c r="B25" s="38" t="s">
        <v>73</v>
      </c>
      <c r="C25" s="39" t="s">
        <v>87</v>
      </c>
      <c r="D25" s="39" t="s">
        <v>88</v>
      </c>
      <c r="E25" s="38"/>
      <c r="F25" s="40"/>
      <c r="G25" s="78" t="s">
        <v>76</v>
      </c>
      <c r="H25" s="39" t="s">
        <v>77</v>
      </c>
      <c r="I25" s="41"/>
      <c r="J25" s="42">
        <v>1</v>
      </c>
      <c r="K25" s="43">
        <v>40.9</v>
      </c>
      <c r="L25" s="43">
        <v>40.9</v>
      </c>
      <c r="M25" s="44">
        <f>IFERROR(N25+P25+Q25,0)</f>
        <v>3238400</v>
      </c>
      <c r="N25" s="43">
        <v>1803788.8</v>
      </c>
      <c r="O25" s="43">
        <v>0</v>
      </c>
      <c r="P25" s="43">
        <v>717305.6</v>
      </c>
      <c r="Q25" s="43">
        <v>717305.6</v>
      </c>
      <c r="R25" s="43">
        <v>1803788.8</v>
      </c>
      <c r="S25" s="43">
        <v>113453</v>
      </c>
      <c r="T25" s="43">
        <v>1938455.121675</v>
      </c>
      <c r="U25" s="45"/>
      <c r="V25" s="46"/>
      <c r="W25" s="46">
        <v>45966</v>
      </c>
      <c r="X25"/>
      <c r="Y25"/>
    </row>
    <row r="26" spans="1:25">
      <c r="A26" s="37">
        <v>8</v>
      </c>
      <c r="B26" s="38" t="s">
        <v>73</v>
      </c>
      <c r="C26" s="39" t="s">
        <v>89</v>
      </c>
      <c r="D26" s="39" t="s">
        <v>90</v>
      </c>
      <c r="E26" s="38"/>
      <c r="F26" s="40"/>
      <c r="G26" s="78" t="s">
        <v>76</v>
      </c>
      <c r="H26" s="39" t="s">
        <v>77</v>
      </c>
      <c r="I26" s="41"/>
      <c r="J26" s="42">
        <v>1</v>
      </c>
      <c r="K26" s="43">
        <v>43.8</v>
      </c>
      <c r="L26" s="43">
        <v>43.8</v>
      </c>
      <c r="M26" s="44">
        <f>IFERROR(N26+P26+Q26,0)</f>
        <v>3505190</v>
      </c>
      <c r="N26" s="43">
        <v>1952390.83</v>
      </c>
      <c r="O26" s="43">
        <v>0</v>
      </c>
      <c r="P26" s="43">
        <v>776399.58</v>
      </c>
      <c r="Q26" s="43">
        <v>776399.59</v>
      </c>
      <c r="R26" s="43">
        <v>1952390.83</v>
      </c>
      <c r="S26" s="43">
        <v>113453</v>
      </c>
      <c r="T26" s="43">
        <v>2075900.59485</v>
      </c>
      <c r="U26" s="45"/>
      <c r="V26" s="46"/>
      <c r="W26" s="46">
        <v>45954</v>
      </c>
      <c r="X26"/>
      <c r="Y26"/>
    </row>
    <row r="27" spans="1:25">
      <c r="A27" s="37">
        <v>9</v>
      </c>
      <c r="B27" s="38" t="s">
        <v>73</v>
      </c>
      <c r="C27" s="39" t="s">
        <v>91</v>
      </c>
      <c r="D27" s="39" t="s">
        <v>92</v>
      </c>
      <c r="E27" s="38"/>
      <c r="F27" s="40"/>
      <c r="G27" s="78" t="s">
        <v>76</v>
      </c>
      <c r="H27" s="39" t="s">
        <v>77</v>
      </c>
      <c r="I27" s="41"/>
      <c r="J27" s="42">
        <v>1</v>
      </c>
      <c r="K27" s="43">
        <v>41.1</v>
      </c>
      <c r="L27" s="43">
        <v>41.1</v>
      </c>
      <c r="M27" s="44">
        <f>IFERROR(N27+P27+Q27,0)</f>
        <v>3262700</v>
      </c>
      <c r="N27" s="43">
        <v>1817323.9</v>
      </c>
      <c r="O27" s="43">
        <v>0</v>
      </c>
      <c r="P27" s="43">
        <v>722688.05</v>
      </c>
      <c r="Q27" s="43">
        <v>722688.05</v>
      </c>
      <c r="R27" s="43">
        <v>1817323.9</v>
      </c>
      <c r="S27" s="43">
        <v>113453</v>
      </c>
      <c r="T27" s="43">
        <v>1947934.119825</v>
      </c>
      <c r="U27" s="45"/>
      <c r="V27" s="46"/>
      <c r="W27" s="46">
        <v>45961</v>
      </c>
      <c r="X27"/>
      <c r="Y27"/>
    </row>
    <row r="28" spans="1:25">
      <c r="A28" s="37">
        <v>10</v>
      </c>
      <c r="B28" s="38" t="s">
        <v>73</v>
      </c>
      <c r="C28" s="39" t="s">
        <v>93</v>
      </c>
      <c r="D28" s="39" t="s">
        <v>94</v>
      </c>
      <c r="E28" s="38"/>
      <c r="F28" s="40"/>
      <c r="G28" s="78" t="s">
        <v>76</v>
      </c>
      <c r="H28" s="39" t="s">
        <v>77</v>
      </c>
      <c r="I28" s="41"/>
      <c r="J28" s="42">
        <v>1</v>
      </c>
      <c r="K28" s="43">
        <v>43.1</v>
      </c>
      <c r="L28" s="43">
        <v>43.1</v>
      </c>
      <c r="M28" s="44">
        <f>IFERROR(N28+P28+Q28,0)</f>
        <v>3667368.22</v>
      </c>
      <c r="N28" s="43">
        <v>2042724.1</v>
      </c>
      <c r="O28" s="43">
        <v>0</v>
      </c>
      <c r="P28" s="43">
        <v>812322.06</v>
      </c>
      <c r="Q28" s="43">
        <v>812322.06</v>
      </c>
      <c r="R28" s="43">
        <v>2042724.1</v>
      </c>
      <c r="S28" s="43">
        <v>113453</v>
      </c>
      <c r="T28" s="43">
        <v>2042724.101325</v>
      </c>
      <c r="U28" s="45"/>
      <c r="V28" s="46"/>
      <c r="W28" s="46">
        <v>45905</v>
      </c>
      <c r="X28"/>
      <c r="Y28"/>
    </row>
    <row r="29" spans="1:25">
      <c r="A29" s="37">
        <v>11</v>
      </c>
      <c r="B29" s="38" t="s">
        <v>73</v>
      </c>
      <c r="C29" s="39" t="s">
        <v>95</v>
      </c>
      <c r="D29" s="39" t="s">
        <v>96</v>
      </c>
      <c r="E29" s="38"/>
      <c r="F29" s="40"/>
      <c r="G29" s="78" t="s">
        <v>76</v>
      </c>
      <c r="H29" s="39" t="s">
        <v>77</v>
      </c>
      <c r="I29" s="41"/>
      <c r="J29" s="42">
        <v>1</v>
      </c>
      <c r="K29" s="43">
        <v>41.1</v>
      </c>
      <c r="L29" s="43">
        <v>41.1</v>
      </c>
      <c r="M29" s="44">
        <f>IFERROR(N29+P29+Q29,0)</f>
        <v>3497188.72</v>
      </c>
      <c r="N29" s="43">
        <v>1947934.12</v>
      </c>
      <c r="O29" s="43">
        <v>0</v>
      </c>
      <c r="P29" s="43">
        <v>774627.3</v>
      </c>
      <c r="Q29" s="43">
        <v>774627.3</v>
      </c>
      <c r="R29" s="43">
        <v>1947934.12</v>
      </c>
      <c r="S29" s="43">
        <v>113453</v>
      </c>
      <c r="T29" s="43">
        <v>1947934.119825</v>
      </c>
      <c r="U29" s="45"/>
      <c r="V29" s="46"/>
      <c r="W29" s="46">
        <v>45973</v>
      </c>
      <c r="X29"/>
      <c r="Y29"/>
    </row>
    <row r="30" spans="1:25">
      <c r="A30" s="37">
        <v>12</v>
      </c>
      <c r="B30" s="38" t="s">
        <v>73</v>
      </c>
      <c r="C30" s="39" t="s">
        <v>97</v>
      </c>
      <c r="D30" s="39" t="s">
        <v>98</v>
      </c>
      <c r="E30" s="38"/>
      <c r="F30" s="40"/>
      <c r="G30" s="78" t="s">
        <v>76</v>
      </c>
      <c r="H30" s="39" t="s">
        <v>77</v>
      </c>
      <c r="I30" s="41"/>
      <c r="J30" s="42">
        <v>1</v>
      </c>
      <c r="K30" s="43">
        <v>75.1</v>
      </c>
      <c r="L30" s="43">
        <v>75.1</v>
      </c>
      <c r="M30" s="44">
        <f>IFERROR(N30+P30+Q30,0)</f>
        <v>5033100</v>
      </c>
      <c r="N30" s="43">
        <v>2803436.7</v>
      </c>
      <c r="O30" s="43">
        <v>0</v>
      </c>
      <c r="P30" s="43">
        <v>1114831.65</v>
      </c>
      <c r="Q30" s="43">
        <v>1114831.65</v>
      </c>
      <c r="R30" s="43">
        <v>2803436.7</v>
      </c>
      <c r="S30" s="43">
        <v>113453</v>
      </c>
      <c r="T30" s="43">
        <v>3559363.805325</v>
      </c>
      <c r="U30" s="45"/>
      <c r="V30" s="46"/>
      <c r="W30" s="46">
        <v>45832</v>
      </c>
      <c r="X30"/>
      <c r="Y30"/>
    </row>
    <row r="31" spans="1:25">
      <c r="A31" s="37">
        <v>13</v>
      </c>
      <c r="B31" s="38" t="s">
        <v>73</v>
      </c>
      <c r="C31" s="39" t="s">
        <v>97</v>
      </c>
      <c r="D31" s="39" t="s">
        <v>99</v>
      </c>
      <c r="E31" s="38"/>
      <c r="F31" s="40"/>
      <c r="G31" s="78" t="s">
        <v>76</v>
      </c>
      <c r="H31" s="39" t="s">
        <v>77</v>
      </c>
      <c r="I31" s="41"/>
      <c r="J31" s="42">
        <v>1</v>
      </c>
      <c r="K31" s="43">
        <v>41.7</v>
      </c>
      <c r="L31" s="43">
        <v>41.7</v>
      </c>
      <c r="M31" s="44">
        <f>IFERROR(N31+P31+Q31,0)</f>
        <v>3109900</v>
      </c>
      <c r="N31" s="43">
        <v>1732214.3</v>
      </c>
      <c r="O31" s="43">
        <v>0</v>
      </c>
      <c r="P31" s="43">
        <v>688842.85</v>
      </c>
      <c r="Q31" s="43">
        <v>688842.85</v>
      </c>
      <c r="R31" s="43">
        <v>1732214.3</v>
      </c>
      <c r="S31" s="43">
        <v>113453</v>
      </c>
      <c r="T31" s="43">
        <v>1976371.114275</v>
      </c>
      <c r="U31" s="45"/>
      <c r="V31" s="46"/>
      <c r="W31" s="46">
        <v>45733</v>
      </c>
      <c r="X31"/>
      <c r="Y31"/>
    </row>
    <row r="32" spans="1:25">
      <c r="A32" s="37">
        <v>14</v>
      </c>
      <c r="B32" s="38" t="s">
        <v>73</v>
      </c>
      <c r="C32" s="39" t="s">
        <v>100</v>
      </c>
      <c r="D32" s="39" t="s">
        <v>101</v>
      </c>
      <c r="E32" s="38"/>
      <c r="F32" s="40"/>
      <c r="G32" s="78" t="s">
        <v>76</v>
      </c>
      <c r="H32" s="39" t="s">
        <v>77</v>
      </c>
      <c r="I32" s="41"/>
      <c r="J32" s="42">
        <v>1</v>
      </c>
      <c r="K32" s="43">
        <v>67.2</v>
      </c>
      <c r="L32" s="43">
        <v>67.2</v>
      </c>
      <c r="M32" s="44">
        <f>IFERROR(N32+P32+Q32,0)</f>
        <v>5614000</v>
      </c>
      <c r="N32" s="43">
        <v>3126998</v>
      </c>
      <c r="O32" s="43">
        <v>0</v>
      </c>
      <c r="P32" s="43">
        <v>1243501</v>
      </c>
      <c r="Q32" s="43">
        <v>1243501</v>
      </c>
      <c r="R32" s="43">
        <v>3126998</v>
      </c>
      <c r="S32" s="43">
        <v>113453</v>
      </c>
      <c r="T32" s="43">
        <v>3184943.3784</v>
      </c>
      <c r="U32" s="45"/>
      <c r="V32" s="46"/>
      <c r="W32" s="46"/>
      <c r="X32"/>
      <c r="Y32"/>
    </row>
    <row r="33" spans="1:25">
      <c r="A33" s="37">
        <v>15</v>
      </c>
      <c r="B33" s="38" t="s">
        <v>73</v>
      </c>
      <c r="C33" s="39" t="s">
        <v>100</v>
      </c>
      <c r="D33" s="39" t="s">
        <v>102</v>
      </c>
      <c r="E33" s="38"/>
      <c r="F33" s="40"/>
      <c r="G33" s="78" t="s">
        <v>76</v>
      </c>
      <c r="H33" s="39" t="s">
        <v>77</v>
      </c>
      <c r="I33" s="41"/>
      <c r="J33" s="42">
        <v>1</v>
      </c>
      <c r="K33" s="43">
        <v>56.4</v>
      </c>
      <c r="L33" s="43">
        <v>56.4</v>
      </c>
      <c r="M33" s="44">
        <f>IFERROR(N33+P33+Q33,0)</f>
        <v>4767000</v>
      </c>
      <c r="N33" s="43">
        <v>2655219</v>
      </c>
      <c r="O33" s="43">
        <v>0</v>
      </c>
      <c r="P33" s="43">
        <v>1055890.5</v>
      </c>
      <c r="Q33" s="43">
        <v>1055890.5</v>
      </c>
      <c r="R33" s="43">
        <v>2655219</v>
      </c>
      <c r="S33" s="43">
        <v>113453</v>
      </c>
      <c r="T33" s="43">
        <v>2673077.4783</v>
      </c>
      <c r="U33" s="45"/>
      <c r="V33" s="46"/>
      <c r="W33" s="46"/>
      <c r="X33"/>
      <c r="Y33"/>
    </row>
    <row r="34" spans="1:25">
      <c r="A34" s="37">
        <v>16</v>
      </c>
      <c r="B34" s="38" t="s">
        <v>73</v>
      </c>
      <c r="C34" s="39" t="s">
        <v>103</v>
      </c>
      <c r="D34" s="39" t="s">
        <v>104</v>
      </c>
      <c r="E34" s="38"/>
      <c r="F34" s="40"/>
      <c r="G34" s="78" t="s">
        <v>76</v>
      </c>
      <c r="H34" s="39" t="s">
        <v>77</v>
      </c>
      <c r="I34" s="41"/>
      <c r="J34" s="42">
        <v>1</v>
      </c>
      <c r="K34" s="43">
        <v>13.9</v>
      </c>
      <c r="L34" s="43">
        <v>13.9</v>
      </c>
      <c r="M34" s="44">
        <f>IFERROR(N34+P34+Q34,0)</f>
        <v>1080200</v>
      </c>
      <c r="N34" s="43">
        <v>601671.4</v>
      </c>
      <c r="O34" s="43">
        <v>0</v>
      </c>
      <c r="P34" s="43">
        <v>239264.3</v>
      </c>
      <c r="Q34" s="43">
        <v>239264.3</v>
      </c>
      <c r="R34" s="43">
        <v>601671.4</v>
      </c>
      <c r="S34" s="43">
        <v>113453</v>
      </c>
      <c r="T34" s="43">
        <v>658790.371425</v>
      </c>
      <c r="U34" s="45"/>
      <c r="V34" s="46"/>
      <c r="W34" s="46">
        <v>45694</v>
      </c>
      <c r="X34"/>
      <c r="Y34"/>
    </row>
    <row r="35" spans="1:25">
      <c r="A35" s="37">
        <v>17</v>
      </c>
      <c r="B35" s="38" t="s">
        <v>73</v>
      </c>
      <c r="C35" s="39" t="s">
        <v>105</v>
      </c>
      <c r="D35" s="39" t="s">
        <v>106</v>
      </c>
      <c r="E35" s="38"/>
      <c r="F35" s="40"/>
      <c r="G35" s="78" t="s">
        <v>76</v>
      </c>
      <c r="H35" s="39" t="s">
        <v>77</v>
      </c>
      <c r="I35" s="41"/>
      <c r="J35" s="42">
        <v>1</v>
      </c>
      <c r="K35" s="43">
        <v>73</v>
      </c>
      <c r="L35" s="43">
        <v>73</v>
      </c>
      <c r="M35" s="44">
        <f>IFERROR(N35+P35+Q35,0)</f>
        <v>6033900</v>
      </c>
      <c r="N35" s="43">
        <v>3360882.3</v>
      </c>
      <c r="O35" s="43">
        <v>0</v>
      </c>
      <c r="P35" s="43">
        <v>1336508.85</v>
      </c>
      <c r="Q35" s="43">
        <v>1336508.85</v>
      </c>
      <c r="R35" s="43">
        <v>3360882.3</v>
      </c>
      <c r="S35" s="43">
        <v>113453</v>
      </c>
      <c r="T35" s="43">
        <v>3459834.32475</v>
      </c>
      <c r="U35" s="45"/>
      <c r="V35" s="46"/>
      <c r="W35" s="46">
        <v>45960</v>
      </c>
      <c r="X35"/>
      <c r="Y35"/>
    </row>
    <row r="36" spans="1:25">
      <c r="A36" s="37">
        <v>18</v>
      </c>
      <c r="B36" s="38" t="s">
        <v>73</v>
      </c>
      <c r="C36" s="39" t="s">
        <v>105</v>
      </c>
      <c r="D36" s="39" t="s">
        <v>107</v>
      </c>
      <c r="E36" s="38"/>
      <c r="F36" s="40"/>
      <c r="G36" s="78" t="s">
        <v>76</v>
      </c>
      <c r="H36" s="39" t="s">
        <v>77</v>
      </c>
      <c r="I36" s="41"/>
      <c r="J36" s="42">
        <v>1</v>
      </c>
      <c r="K36" s="43">
        <v>42</v>
      </c>
      <c r="L36" s="43">
        <v>42</v>
      </c>
      <c r="M36" s="44">
        <f>IFERROR(N36+P36+Q36,0)</f>
        <v>3075000</v>
      </c>
      <c r="N36" s="43">
        <v>1712775</v>
      </c>
      <c r="O36" s="43">
        <v>0</v>
      </c>
      <c r="P36" s="43">
        <v>681112.5</v>
      </c>
      <c r="Q36" s="43">
        <v>681112.5</v>
      </c>
      <c r="R36" s="43">
        <v>1712775</v>
      </c>
      <c r="S36" s="43">
        <v>113453</v>
      </c>
      <c r="T36" s="43">
        <v>1990589.6115</v>
      </c>
      <c r="U36" s="45"/>
      <c r="V36" s="46"/>
      <c r="W36" s="46">
        <v>45958</v>
      </c>
      <c r="X36"/>
      <c r="Y36"/>
    </row>
    <row r="37" spans="1:25">
      <c r="A37" s="37">
        <v>19</v>
      </c>
      <c r="B37" s="38" t="s">
        <v>73</v>
      </c>
      <c r="C37" s="39" t="s">
        <v>105</v>
      </c>
      <c r="D37" s="39" t="s">
        <v>108</v>
      </c>
      <c r="E37" s="38"/>
      <c r="F37" s="40"/>
      <c r="G37" s="78" t="s">
        <v>76</v>
      </c>
      <c r="H37" s="39" t="s">
        <v>77</v>
      </c>
      <c r="I37" s="41"/>
      <c r="J37" s="42">
        <v>1</v>
      </c>
      <c r="K37" s="43">
        <v>25.6</v>
      </c>
      <c r="L37" s="43">
        <v>25.6</v>
      </c>
      <c r="M37" s="44">
        <f>IFERROR(N37+P37+Q37,0)</f>
        <v>1795700</v>
      </c>
      <c r="N37" s="43">
        <v>1000204.9</v>
      </c>
      <c r="O37" s="43">
        <v>0</v>
      </c>
      <c r="P37" s="43">
        <v>397747.55</v>
      </c>
      <c r="Q37" s="43">
        <v>397747.55</v>
      </c>
      <c r="R37" s="43">
        <v>1000204.9</v>
      </c>
      <c r="S37" s="43">
        <v>113453</v>
      </c>
      <c r="T37" s="43">
        <v>1213311.7632</v>
      </c>
      <c r="U37" s="45"/>
      <c r="V37" s="46"/>
      <c r="W37" s="46">
        <v>45722</v>
      </c>
      <c r="X37"/>
      <c r="Y37"/>
    </row>
    <row r="38" spans="1:25">
      <c r="A38" s="37">
        <v>20</v>
      </c>
      <c r="B38" s="38" t="s">
        <v>73</v>
      </c>
      <c r="C38" s="39" t="s">
        <v>109</v>
      </c>
      <c r="D38" s="39" t="s">
        <v>110</v>
      </c>
      <c r="E38" s="38"/>
      <c r="F38" s="40"/>
      <c r="G38" s="78" t="s">
        <v>76</v>
      </c>
      <c r="H38" s="39" t="s">
        <v>77</v>
      </c>
      <c r="I38" s="41"/>
      <c r="J38" s="42">
        <v>1</v>
      </c>
      <c r="K38" s="43">
        <v>45.7</v>
      </c>
      <c r="L38" s="43">
        <v>45.7</v>
      </c>
      <c r="M38" s="44">
        <f>IFERROR(N38+P38+Q38,0)</f>
        <v>3843500</v>
      </c>
      <c r="N38" s="43">
        <v>2140829.5</v>
      </c>
      <c r="O38" s="43">
        <v>0</v>
      </c>
      <c r="P38" s="43">
        <v>851335.25</v>
      </c>
      <c r="Q38" s="43">
        <v>851335.25</v>
      </c>
      <c r="R38" s="43">
        <v>2140829.5</v>
      </c>
      <c r="S38" s="43">
        <v>113453</v>
      </c>
      <c r="T38" s="43">
        <v>2165951.077275</v>
      </c>
      <c r="U38" s="45"/>
      <c r="V38" s="46"/>
      <c r="W38" s="46">
        <v>45973</v>
      </c>
      <c r="X38"/>
      <c r="Y38"/>
    </row>
    <row r="39" spans="1:25">
      <c r="A39" s="37">
        <v>21</v>
      </c>
      <c r="B39" s="38" t="s">
        <v>73</v>
      </c>
      <c r="C39" s="39" t="s">
        <v>111</v>
      </c>
      <c r="D39" s="39" t="s">
        <v>112</v>
      </c>
      <c r="E39" s="38"/>
      <c r="F39" s="40"/>
      <c r="G39" s="78" t="s">
        <v>76</v>
      </c>
      <c r="H39" s="39" t="s">
        <v>77</v>
      </c>
      <c r="I39" s="41"/>
      <c r="J39" s="42">
        <v>1</v>
      </c>
      <c r="K39" s="43">
        <v>54.8</v>
      </c>
      <c r="L39" s="43">
        <v>54.8</v>
      </c>
      <c r="M39" s="44">
        <f>IFERROR(N39+P39+Q39,0)</f>
        <v>3907000</v>
      </c>
      <c r="N39" s="43">
        <v>2176199</v>
      </c>
      <c r="O39" s="43">
        <v>0</v>
      </c>
      <c r="P39" s="43">
        <v>865400.5</v>
      </c>
      <c r="Q39" s="43">
        <v>865400.5</v>
      </c>
      <c r="R39" s="43">
        <v>2176199</v>
      </c>
      <c r="S39" s="43">
        <v>113453</v>
      </c>
      <c r="T39" s="43">
        <v>2597245.4931</v>
      </c>
      <c r="U39" s="45"/>
      <c r="V39" s="46"/>
      <c r="W39" s="46">
        <v>45804</v>
      </c>
      <c r="X39"/>
      <c r="Y39"/>
    </row>
    <row r="40" spans="1:25">
      <c r="A40" s="37">
        <v>22</v>
      </c>
      <c r="B40" s="38" t="s">
        <v>73</v>
      </c>
      <c r="C40" s="39" t="s">
        <v>113</v>
      </c>
      <c r="D40" s="39" t="s">
        <v>114</v>
      </c>
      <c r="E40" s="38"/>
      <c r="F40" s="40"/>
      <c r="G40" s="78" t="s">
        <v>76</v>
      </c>
      <c r="H40" s="39" t="s">
        <v>77</v>
      </c>
      <c r="I40" s="41"/>
      <c r="J40" s="42">
        <v>1</v>
      </c>
      <c r="K40" s="43">
        <v>19.3</v>
      </c>
      <c r="L40" s="43">
        <v>19.3</v>
      </c>
      <c r="M40" s="44">
        <f>IFERROR(N40+P40+Q40,0)</f>
        <v>1350000</v>
      </c>
      <c r="N40" s="43">
        <v>751950</v>
      </c>
      <c r="O40" s="43">
        <v>0</v>
      </c>
      <c r="P40" s="43">
        <v>299025</v>
      </c>
      <c r="Q40" s="43">
        <v>299025</v>
      </c>
      <c r="R40" s="43">
        <v>751950</v>
      </c>
      <c r="S40" s="43">
        <v>113453</v>
      </c>
      <c r="T40" s="43">
        <v>914723.321475</v>
      </c>
      <c r="U40" s="45"/>
      <c r="V40" s="46"/>
      <c r="W40" s="46">
        <v>45968</v>
      </c>
      <c r="X40"/>
      <c r="Y40"/>
    </row>
    <row r="41" spans="1:25">
      <c r="A41" s="37">
        <v>23</v>
      </c>
      <c r="B41" s="38" t="s">
        <v>73</v>
      </c>
      <c r="C41" s="39" t="s">
        <v>113</v>
      </c>
      <c r="D41" s="39" t="s">
        <v>115</v>
      </c>
      <c r="E41" s="38"/>
      <c r="F41" s="40"/>
      <c r="G41" s="78" t="s">
        <v>76</v>
      </c>
      <c r="H41" s="39" t="s">
        <v>77</v>
      </c>
      <c r="I41" s="41"/>
      <c r="J41" s="42">
        <v>1</v>
      </c>
      <c r="K41" s="43">
        <v>22.6</v>
      </c>
      <c r="L41" s="43">
        <v>22.6</v>
      </c>
      <c r="M41" s="44">
        <f>IFERROR(N41+P41+Q41,0)</f>
        <v>1923028.35</v>
      </c>
      <c r="N41" s="43">
        <v>1071126.79</v>
      </c>
      <c r="O41" s="43">
        <v>0</v>
      </c>
      <c r="P41" s="43">
        <v>425950.78</v>
      </c>
      <c r="Q41" s="43">
        <v>425950.78</v>
      </c>
      <c r="R41" s="43">
        <v>1071126.79</v>
      </c>
      <c r="S41" s="43">
        <v>113453</v>
      </c>
      <c r="T41" s="43">
        <v>1071126.79095</v>
      </c>
      <c r="U41" s="45"/>
      <c r="V41" s="46"/>
      <c r="W41" s="46">
        <v>45968</v>
      </c>
      <c r="X41"/>
      <c r="Y41"/>
    </row>
    <row r="42" spans="1:25">
      <c r="A42" s="37">
        <v>24</v>
      </c>
      <c r="B42" s="38" t="s">
        <v>73</v>
      </c>
      <c r="C42" s="39" t="s">
        <v>116</v>
      </c>
      <c r="D42" s="39" t="s">
        <v>117</v>
      </c>
      <c r="E42" s="38"/>
      <c r="F42" s="40"/>
      <c r="G42" s="78" t="s">
        <v>76</v>
      </c>
      <c r="H42" s="39" t="s">
        <v>77</v>
      </c>
      <c r="I42" s="41"/>
      <c r="J42" s="42">
        <v>1</v>
      </c>
      <c r="K42" s="43">
        <v>44.3</v>
      </c>
      <c r="L42" s="43">
        <v>44.3</v>
      </c>
      <c r="M42" s="44">
        <f>IFERROR(N42+P42+Q42,0)</f>
        <v>3769475.92</v>
      </c>
      <c r="N42" s="43">
        <v>2099598.09</v>
      </c>
      <c r="O42" s="43">
        <v>0</v>
      </c>
      <c r="P42" s="43">
        <v>834938.91</v>
      </c>
      <c r="Q42" s="43">
        <v>834938.92</v>
      </c>
      <c r="R42" s="43">
        <v>2099598.09</v>
      </c>
      <c r="S42" s="43">
        <v>113453</v>
      </c>
      <c r="T42" s="43">
        <v>2099598.090225</v>
      </c>
      <c r="U42" s="45"/>
      <c r="V42" s="46"/>
      <c r="W42" s="46">
        <v>45877</v>
      </c>
      <c r="X42"/>
      <c r="Y42"/>
    </row>
    <row r="43" spans="1:25">
      <c r="A43" s="37">
        <v>25</v>
      </c>
      <c r="B43" s="38" t="s">
        <v>73</v>
      </c>
      <c r="C43" s="39" t="s">
        <v>118</v>
      </c>
      <c r="D43" s="39" t="s">
        <v>119</v>
      </c>
      <c r="E43" s="38"/>
      <c r="F43" s="40"/>
      <c r="G43" s="78" t="s">
        <v>76</v>
      </c>
      <c r="H43" s="39" t="s">
        <v>77</v>
      </c>
      <c r="I43" s="41"/>
      <c r="J43" s="42">
        <v>1</v>
      </c>
      <c r="K43" s="43">
        <v>24.1</v>
      </c>
      <c r="L43" s="43">
        <v>24.1</v>
      </c>
      <c r="M43" s="44">
        <f>IFERROR(N43+P43+Q43,0)</f>
        <v>1903700</v>
      </c>
      <c r="N43" s="43">
        <v>1060360.9</v>
      </c>
      <c r="O43" s="43">
        <v>0</v>
      </c>
      <c r="P43" s="43">
        <v>421669.55</v>
      </c>
      <c r="Q43" s="43">
        <v>421669.55</v>
      </c>
      <c r="R43" s="43">
        <v>1060360.9</v>
      </c>
      <c r="S43" s="43">
        <v>113453</v>
      </c>
      <c r="T43" s="43">
        <v>1142219.277075</v>
      </c>
      <c r="U43" s="45"/>
      <c r="V43" s="46"/>
      <c r="W43" s="46"/>
      <c r="X43"/>
      <c r="Y43"/>
    </row>
    <row r="44" spans="1:25">
      <c r="A44" s="37">
        <v>26</v>
      </c>
      <c r="B44" s="38" t="s">
        <v>73</v>
      </c>
      <c r="C44" s="39" t="s">
        <v>118</v>
      </c>
      <c r="D44" s="39" t="s">
        <v>120</v>
      </c>
      <c r="E44" s="38"/>
      <c r="F44" s="40"/>
      <c r="G44" s="78" t="s">
        <v>76</v>
      </c>
      <c r="H44" s="39" t="s">
        <v>77</v>
      </c>
      <c r="I44" s="41"/>
      <c r="J44" s="42">
        <v>1</v>
      </c>
      <c r="K44" s="43">
        <v>31.9</v>
      </c>
      <c r="L44" s="43">
        <v>31.9</v>
      </c>
      <c r="M44" s="44">
        <f>IFERROR(N44+P44+Q44,0)</f>
        <v>2714363.02</v>
      </c>
      <c r="N44" s="43">
        <v>1511900.2</v>
      </c>
      <c r="O44" s="43">
        <v>0</v>
      </c>
      <c r="P44" s="43">
        <v>601231.41</v>
      </c>
      <c r="Q44" s="43">
        <v>601231.41</v>
      </c>
      <c r="R44" s="43">
        <v>1511900.2</v>
      </c>
      <c r="S44" s="43">
        <v>113453</v>
      </c>
      <c r="T44" s="43">
        <v>1511900.204925</v>
      </c>
      <c r="U44" s="45"/>
      <c r="V44" s="46"/>
      <c r="W44" s="46"/>
      <c r="X44"/>
      <c r="Y44"/>
    </row>
    <row r="45" spans="1:25">
      <c r="A45" s="37">
        <v>27</v>
      </c>
      <c r="B45" s="38" t="s">
        <v>73</v>
      </c>
      <c r="C45" s="39" t="s">
        <v>121</v>
      </c>
      <c r="D45" s="39" t="s">
        <v>122</v>
      </c>
      <c r="E45" s="38"/>
      <c r="F45" s="40"/>
      <c r="G45" s="78" t="s">
        <v>76</v>
      </c>
      <c r="H45" s="39" t="s">
        <v>77</v>
      </c>
      <c r="I45" s="41"/>
      <c r="J45" s="42">
        <v>1</v>
      </c>
      <c r="K45" s="43">
        <v>44.3</v>
      </c>
      <c r="L45" s="43">
        <v>44.3</v>
      </c>
      <c r="M45" s="44">
        <f>IFERROR(N45+P45+Q45,0)</f>
        <v>3495200</v>
      </c>
      <c r="N45" s="43">
        <v>1946826.4</v>
      </c>
      <c r="O45" s="43">
        <v>0</v>
      </c>
      <c r="P45" s="43">
        <v>774186.8</v>
      </c>
      <c r="Q45" s="43">
        <v>774186.8</v>
      </c>
      <c r="R45" s="43">
        <v>1946826.4</v>
      </c>
      <c r="S45" s="43">
        <v>113453</v>
      </c>
      <c r="T45" s="43">
        <v>2099598.090225</v>
      </c>
      <c r="U45" s="45"/>
      <c r="V45" s="46"/>
      <c r="W45" s="46">
        <v>45733</v>
      </c>
      <c r="X45"/>
      <c r="Y45"/>
    </row>
    <row r="46" spans="1:25">
      <c r="A46" s="37">
        <v>28</v>
      </c>
      <c r="B46" s="38" t="s">
        <v>73</v>
      </c>
      <c r="C46" s="39" t="s">
        <v>123</v>
      </c>
      <c r="D46" s="39" t="s">
        <v>124</v>
      </c>
      <c r="E46" s="38"/>
      <c r="F46" s="40"/>
      <c r="G46" s="78" t="s">
        <v>76</v>
      </c>
      <c r="H46" s="39" t="s">
        <v>77</v>
      </c>
      <c r="I46" s="41"/>
      <c r="J46" s="42">
        <v>1</v>
      </c>
      <c r="K46" s="43">
        <v>72.4</v>
      </c>
      <c r="L46" s="43">
        <v>72.4</v>
      </c>
      <c r="M46" s="44">
        <f>IFERROR(N46+P46+Q46,0)</f>
        <v>6160497.9</v>
      </c>
      <c r="N46" s="43">
        <v>3431397.33</v>
      </c>
      <c r="O46" s="43">
        <v>0</v>
      </c>
      <c r="P46" s="43">
        <v>1364550.28</v>
      </c>
      <c r="Q46" s="43">
        <v>1364550.29</v>
      </c>
      <c r="R46" s="43">
        <v>3431397.33</v>
      </c>
      <c r="S46" s="43">
        <v>113453</v>
      </c>
      <c r="T46" s="43">
        <v>3431397.3303</v>
      </c>
      <c r="U46" s="45"/>
      <c r="V46" s="46"/>
      <c r="W46" s="46"/>
      <c r="X46"/>
      <c r="Y46"/>
    </row>
    <row r="47" spans="1:25">
      <c r="A47" s="37">
        <v>29</v>
      </c>
      <c r="B47" s="38" t="s">
        <v>73</v>
      </c>
      <c r="C47" s="39" t="s">
        <v>123</v>
      </c>
      <c r="D47" s="39" t="s">
        <v>125</v>
      </c>
      <c r="E47" s="38"/>
      <c r="F47" s="40"/>
      <c r="G47" s="78" t="s">
        <v>76</v>
      </c>
      <c r="H47" s="39" t="s">
        <v>77</v>
      </c>
      <c r="I47" s="41"/>
      <c r="J47" s="42">
        <v>1</v>
      </c>
      <c r="K47" s="43">
        <v>25.5</v>
      </c>
      <c r="L47" s="43">
        <v>25.5</v>
      </c>
      <c r="M47" s="44">
        <f>IFERROR(N47+P47+Q47,0)</f>
        <v>2169788.62</v>
      </c>
      <c r="N47" s="43">
        <v>1208572.26</v>
      </c>
      <c r="O47" s="43">
        <v>0</v>
      </c>
      <c r="P47" s="43">
        <v>480608.18</v>
      </c>
      <c r="Q47" s="43">
        <v>480608.18</v>
      </c>
      <c r="R47" s="43">
        <v>1208572.26</v>
      </c>
      <c r="S47" s="43">
        <v>113453</v>
      </c>
      <c r="T47" s="43">
        <v>1208572.264125</v>
      </c>
      <c r="U47" s="45"/>
      <c r="V47" s="46"/>
      <c r="W47" s="46"/>
      <c r="X47"/>
      <c r="Y47"/>
    </row>
    <row r="48" spans="1:25">
      <c r="A48" s="37">
        <v>30</v>
      </c>
      <c r="B48" s="38" t="s">
        <v>73</v>
      </c>
      <c r="C48" s="39" t="s">
        <v>126</v>
      </c>
      <c r="D48" s="39" t="s">
        <v>127</v>
      </c>
      <c r="E48" s="38"/>
      <c r="F48" s="40"/>
      <c r="G48" s="78" t="s">
        <v>76</v>
      </c>
      <c r="H48" s="39" t="s">
        <v>77</v>
      </c>
      <c r="I48" s="41"/>
      <c r="J48" s="42">
        <v>1</v>
      </c>
      <c r="K48" s="43">
        <v>79.3</v>
      </c>
      <c r="L48" s="43">
        <v>79.3</v>
      </c>
      <c r="M48" s="44">
        <f>IFERROR(N48+P48+Q48,0)</f>
        <v>6397900</v>
      </c>
      <c r="N48" s="43">
        <v>3563630.3</v>
      </c>
      <c r="O48" s="43">
        <v>0</v>
      </c>
      <c r="P48" s="43">
        <v>1417134.85</v>
      </c>
      <c r="Q48" s="43">
        <v>1417134.85</v>
      </c>
      <c r="R48" s="43">
        <v>3563630.3</v>
      </c>
      <c r="S48" s="43">
        <v>113453</v>
      </c>
      <c r="T48" s="43">
        <v>3758422.766475</v>
      </c>
      <c r="U48" s="45"/>
      <c r="V48" s="46"/>
      <c r="W48" s="46">
        <v>45726</v>
      </c>
      <c r="X48"/>
      <c r="Y48"/>
    </row>
    <row r="49" spans="1:25">
      <c r="A49" s="37">
        <v>31</v>
      </c>
      <c r="B49" s="38" t="s">
        <v>73</v>
      </c>
      <c r="C49" s="39" t="s">
        <v>126</v>
      </c>
      <c r="D49" s="39" t="s">
        <v>128</v>
      </c>
      <c r="E49" s="38"/>
      <c r="F49" s="40"/>
      <c r="G49" s="78" t="s">
        <v>76</v>
      </c>
      <c r="H49" s="39" t="s">
        <v>77</v>
      </c>
      <c r="I49" s="41"/>
      <c r="J49" s="42">
        <v>1</v>
      </c>
      <c r="K49" s="43">
        <v>22.7</v>
      </c>
      <c r="L49" s="43">
        <v>22.7</v>
      </c>
      <c r="M49" s="44">
        <f>IFERROR(N49+P49+Q49,0)</f>
        <v>1492600</v>
      </c>
      <c r="N49" s="43">
        <v>831378.2</v>
      </c>
      <c r="O49" s="43">
        <v>0</v>
      </c>
      <c r="P49" s="43">
        <v>330610.9</v>
      </c>
      <c r="Q49" s="43">
        <v>330610.9</v>
      </c>
      <c r="R49" s="43">
        <v>831378.2</v>
      </c>
      <c r="S49" s="43">
        <v>113453</v>
      </c>
      <c r="T49" s="43">
        <v>1075866.290025</v>
      </c>
      <c r="U49" s="45"/>
      <c r="V49" s="46"/>
      <c r="W49" s="46">
        <v>45958</v>
      </c>
      <c r="X49"/>
      <c r="Y49"/>
    </row>
    <row r="50" spans="1:25">
      <c r="A50" s="37">
        <v>32</v>
      </c>
      <c r="B50" s="38" t="s">
        <v>73</v>
      </c>
      <c r="C50" s="39" t="s">
        <v>129</v>
      </c>
      <c r="D50" s="39" t="s">
        <v>130</v>
      </c>
      <c r="E50" s="38"/>
      <c r="F50" s="40"/>
      <c r="G50" s="78" t="s">
        <v>76</v>
      </c>
      <c r="H50" s="39" t="s">
        <v>77</v>
      </c>
      <c r="I50" s="41"/>
      <c r="J50" s="42">
        <v>1</v>
      </c>
      <c r="K50" s="43">
        <v>25.1</v>
      </c>
      <c r="L50" s="43">
        <v>25.1</v>
      </c>
      <c r="M50" s="44">
        <f>IFERROR(N50+P50+Q50,0)</f>
        <v>2135752.72</v>
      </c>
      <c r="N50" s="43">
        <v>1189614.26</v>
      </c>
      <c r="O50" s="43">
        <v>0</v>
      </c>
      <c r="P50" s="43">
        <v>473069.23</v>
      </c>
      <c r="Q50" s="43">
        <v>473069.23</v>
      </c>
      <c r="R50" s="43">
        <v>1189614.26</v>
      </c>
      <c r="S50" s="43">
        <v>113453</v>
      </c>
      <c r="T50" s="43">
        <v>1189614.267825</v>
      </c>
      <c r="U50" s="45"/>
      <c r="V50" s="46"/>
      <c r="W50" s="46">
        <v>45959</v>
      </c>
      <c r="X50"/>
      <c r="Y50"/>
    </row>
    <row r="51" spans="1:25">
      <c r="A51" s="37">
        <v>33</v>
      </c>
      <c r="B51" s="38" t="s">
        <v>73</v>
      </c>
      <c r="C51" s="39" t="s">
        <v>131</v>
      </c>
      <c r="D51" s="39" t="s">
        <v>132</v>
      </c>
      <c r="E51" s="38"/>
      <c r="F51" s="40"/>
      <c r="G51" s="78" t="s">
        <v>76</v>
      </c>
      <c r="H51" s="39" t="s">
        <v>77</v>
      </c>
      <c r="I51" s="41"/>
      <c r="J51" s="42">
        <v>1</v>
      </c>
      <c r="K51" s="43">
        <v>49.9</v>
      </c>
      <c r="L51" s="43">
        <v>49.9</v>
      </c>
      <c r="M51" s="44">
        <f>IFERROR(N51+P51+Q51,0)</f>
        <v>3492523.82</v>
      </c>
      <c r="N51" s="43">
        <v>1945335.77</v>
      </c>
      <c r="O51" s="43">
        <v>0</v>
      </c>
      <c r="P51" s="43">
        <v>773594.02</v>
      </c>
      <c r="Q51" s="43">
        <v>773594.03</v>
      </c>
      <c r="R51" s="43">
        <v>1945335.77</v>
      </c>
      <c r="S51" s="43">
        <v>113453</v>
      </c>
      <c r="T51" s="43">
        <v>2365010.038425</v>
      </c>
      <c r="U51" s="45"/>
      <c r="V51" s="46"/>
      <c r="W51" s="46">
        <v>45960</v>
      </c>
      <c r="X51"/>
      <c r="Y51"/>
    </row>
    <row r="52" spans="1:25">
      <c r="A52" s="37">
        <v>34</v>
      </c>
      <c r="B52" s="38" t="s">
        <v>73</v>
      </c>
      <c r="C52" s="39" t="s">
        <v>133</v>
      </c>
      <c r="D52" s="39" t="s">
        <v>134</v>
      </c>
      <c r="E52" s="38"/>
      <c r="F52" s="40"/>
      <c r="G52" s="78" t="s">
        <v>76</v>
      </c>
      <c r="H52" s="39" t="s">
        <v>77</v>
      </c>
      <c r="I52" s="41"/>
      <c r="J52" s="42">
        <v>1</v>
      </c>
      <c r="K52" s="43">
        <v>14.1</v>
      </c>
      <c r="L52" s="43">
        <v>14.1</v>
      </c>
      <c r="M52" s="44">
        <f>IFERROR(N52+P52+Q52,0)</f>
        <v>1055300</v>
      </c>
      <c r="N52" s="43">
        <v>587802.1</v>
      </c>
      <c r="O52" s="43">
        <v>0</v>
      </c>
      <c r="P52" s="43">
        <v>233748.95</v>
      </c>
      <c r="Q52" s="43">
        <v>233748.95</v>
      </c>
      <c r="R52" s="43">
        <v>587802.1</v>
      </c>
      <c r="S52" s="43">
        <v>113453</v>
      </c>
      <c r="T52" s="43">
        <v>668269.369575</v>
      </c>
      <c r="U52" s="45"/>
      <c r="V52" s="46"/>
      <c r="W52" s="46"/>
      <c r="X52"/>
      <c r="Y52"/>
    </row>
    <row r="53" spans="1:25">
      <c r="A53" s="37">
        <v>35</v>
      </c>
      <c r="B53" s="38" t="s">
        <v>73</v>
      </c>
      <c r="C53" s="39" t="s">
        <v>133</v>
      </c>
      <c r="D53" s="39" t="s">
        <v>135</v>
      </c>
      <c r="E53" s="38"/>
      <c r="F53" s="40"/>
      <c r="G53" s="78" t="s">
        <v>76</v>
      </c>
      <c r="H53" s="39" t="s">
        <v>77</v>
      </c>
      <c r="I53" s="41"/>
      <c r="J53" s="42">
        <v>1</v>
      </c>
      <c r="K53" s="43">
        <v>67.5</v>
      </c>
      <c r="L53" s="43">
        <v>67.5</v>
      </c>
      <c r="M53" s="44">
        <f>IFERROR(N53+P53+Q53,0)</f>
        <v>3050000</v>
      </c>
      <c r="N53" s="43">
        <v>1698850</v>
      </c>
      <c r="O53" s="43">
        <v>0</v>
      </c>
      <c r="P53" s="43">
        <v>675575</v>
      </c>
      <c r="Q53" s="43">
        <v>675575</v>
      </c>
      <c r="R53" s="43">
        <v>1698850</v>
      </c>
      <c r="S53" s="43">
        <v>113453</v>
      </c>
      <c r="T53" s="43">
        <v>3199161.875625</v>
      </c>
      <c r="U53" s="45"/>
      <c r="V53" s="46"/>
      <c r="W53" s="46">
        <v>45971</v>
      </c>
      <c r="X53"/>
      <c r="Y53"/>
    </row>
    <row r="54" spans="1:25">
      <c r="A54" s="37">
        <v>36</v>
      </c>
      <c r="B54" s="38" t="s">
        <v>73</v>
      </c>
      <c r="C54" s="39" t="s">
        <v>133</v>
      </c>
      <c r="D54" s="39" t="s">
        <v>136</v>
      </c>
      <c r="E54" s="38"/>
      <c r="F54" s="40"/>
      <c r="G54" s="78" t="s">
        <v>76</v>
      </c>
      <c r="H54" s="39" t="s">
        <v>77</v>
      </c>
      <c r="I54" s="41"/>
      <c r="J54" s="42">
        <v>1</v>
      </c>
      <c r="K54" s="43">
        <v>7.3</v>
      </c>
      <c r="L54" s="43">
        <v>7.3</v>
      </c>
      <c r="M54" s="44">
        <f>IFERROR(N54+P54+Q54,0)</f>
        <v>548700</v>
      </c>
      <c r="N54" s="43">
        <v>305625.9</v>
      </c>
      <c r="O54" s="43">
        <v>0</v>
      </c>
      <c r="P54" s="43">
        <v>121537.05</v>
      </c>
      <c r="Q54" s="43">
        <v>121537.05</v>
      </c>
      <c r="R54" s="43">
        <v>305625.9</v>
      </c>
      <c r="S54" s="43">
        <v>113453</v>
      </c>
      <c r="T54" s="43">
        <v>345983.432475</v>
      </c>
      <c r="U54" s="45"/>
      <c r="V54" s="46"/>
      <c r="W54" s="46"/>
      <c r="X54"/>
      <c r="Y54"/>
    </row>
    <row r="55" spans="1:25">
      <c r="A55" s="37">
        <v>37</v>
      </c>
      <c r="B55" s="38" t="s">
        <v>73</v>
      </c>
      <c r="C55" s="39" t="s">
        <v>133</v>
      </c>
      <c r="D55" s="39" t="s">
        <v>137</v>
      </c>
      <c r="E55" s="38"/>
      <c r="F55" s="40"/>
      <c r="G55" s="78" t="s">
        <v>76</v>
      </c>
      <c r="H55" s="39" t="s">
        <v>77</v>
      </c>
      <c r="I55" s="41"/>
      <c r="J55" s="42">
        <v>1</v>
      </c>
      <c r="K55" s="43">
        <v>46.7</v>
      </c>
      <c r="L55" s="43">
        <v>46.7</v>
      </c>
      <c r="M55" s="44">
        <f>IFERROR(N55+P55+Q55,0)</f>
        <v>3928600</v>
      </c>
      <c r="N55" s="43">
        <v>2188230.2</v>
      </c>
      <c r="O55" s="43">
        <v>0</v>
      </c>
      <c r="P55" s="43">
        <v>870184.9</v>
      </c>
      <c r="Q55" s="43">
        <v>870184.9</v>
      </c>
      <c r="R55" s="43">
        <v>2188230.2</v>
      </c>
      <c r="S55" s="43">
        <v>113453</v>
      </c>
      <c r="T55" s="43">
        <v>2213346.068025</v>
      </c>
      <c r="U55" s="45"/>
      <c r="V55" s="46"/>
      <c r="W55" s="46">
        <v>45972</v>
      </c>
      <c r="X55"/>
      <c r="Y55"/>
    </row>
    <row r="56" spans="1:25">
      <c r="A56" s="37">
        <v>38</v>
      </c>
      <c r="B56" s="38" t="s">
        <v>73</v>
      </c>
      <c r="C56" s="39" t="s">
        <v>133</v>
      </c>
      <c r="D56" s="39" t="s">
        <v>138</v>
      </c>
      <c r="E56" s="38"/>
      <c r="F56" s="40"/>
      <c r="G56" s="78" t="s">
        <v>76</v>
      </c>
      <c r="H56" s="39" t="s">
        <v>77</v>
      </c>
      <c r="I56" s="41"/>
      <c r="J56" s="42">
        <v>1</v>
      </c>
      <c r="K56" s="43">
        <v>41.8</v>
      </c>
      <c r="L56" s="43">
        <v>41.8</v>
      </c>
      <c r="M56" s="44">
        <f>IFERROR(N56+P56+Q56,0)</f>
        <v>3356600</v>
      </c>
      <c r="N56" s="43">
        <v>1869626.2</v>
      </c>
      <c r="O56" s="43">
        <v>0</v>
      </c>
      <c r="P56" s="43">
        <v>743486.9</v>
      </c>
      <c r="Q56" s="43">
        <v>743486.9</v>
      </c>
      <c r="R56" s="43">
        <v>1869626.2</v>
      </c>
      <c r="S56" s="43">
        <v>113453</v>
      </c>
      <c r="T56" s="43">
        <v>1981110.61335</v>
      </c>
      <c r="U56" s="45"/>
      <c r="V56" s="46"/>
      <c r="W56" s="46">
        <v>45971</v>
      </c>
      <c r="X56"/>
      <c r="Y56"/>
    </row>
    <row r="57" spans="1:25">
      <c r="A57" s="37">
        <v>39</v>
      </c>
      <c r="B57" s="38" t="s">
        <v>73</v>
      </c>
      <c r="C57" s="39" t="s">
        <v>139</v>
      </c>
      <c r="D57" s="39" t="s">
        <v>140</v>
      </c>
      <c r="E57" s="38"/>
      <c r="F57" s="40"/>
      <c r="G57" s="78" t="s">
        <v>76</v>
      </c>
      <c r="H57" s="39" t="s">
        <v>77</v>
      </c>
      <c r="I57" s="41"/>
      <c r="J57" s="42">
        <v>1</v>
      </c>
      <c r="K57" s="43">
        <v>66.5</v>
      </c>
      <c r="L57" s="43">
        <v>66.5</v>
      </c>
      <c r="M57" s="44">
        <f>IFERROR(N57+P57+Q57,0)</f>
        <v>5658468.37</v>
      </c>
      <c r="N57" s="43">
        <v>3151766.88</v>
      </c>
      <c r="O57" s="43">
        <v>0</v>
      </c>
      <c r="P57" s="43">
        <v>1253350.74</v>
      </c>
      <c r="Q57" s="43">
        <v>1253350.75</v>
      </c>
      <c r="R57" s="43">
        <v>3151766.88</v>
      </c>
      <c r="S57" s="43">
        <v>113453</v>
      </c>
      <c r="T57" s="43">
        <v>3151766.884875</v>
      </c>
      <c r="U57" s="45"/>
      <c r="V57" s="46"/>
      <c r="W57" s="46"/>
      <c r="X57"/>
      <c r="Y57"/>
    </row>
    <row r="58" spans="1:25">
      <c r="A58" s="37">
        <v>40</v>
      </c>
      <c r="B58" s="38" t="s">
        <v>73</v>
      </c>
      <c r="C58" s="39" t="s">
        <v>139</v>
      </c>
      <c r="D58" s="39" t="s">
        <v>141</v>
      </c>
      <c r="E58" s="38"/>
      <c r="F58" s="40"/>
      <c r="G58" s="78" t="s">
        <v>76</v>
      </c>
      <c r="H58" s="39" t="s">
        <v>77</v>
      </c>
      <c r="I58" s="41"/>
      <c r="J58" s="42">
        <v>1</v>
      </c>
      <c r="K58" s="43">
        <v>63.3</v>
      </c>
      <c r="L58" s="43">
        <v>63.3</v>
      </c>
      <c r="M58" s="44">
        <f>IFERROR(N58+P58+Q58,0)</f>
        <v>5386181.17</v>
      </c>
      <c r="N58" s="43">
        <v>3000102.91</v>
      </c>
      <c r="O58" s="43">
        <v>0</v>
      </c>
      <c r="P58" s="43">
        <v>1193039.13</v>
      </c>
      <c r="Q58" s="43">
        <v>1193039.13</v>
      </c>
      <c r="R58" s="43">
        <v>3000102.91</v>
      </c>
      <c r="S58" s="43">
        <v>113453</v>
      </c>
      <c r="T58" s="43">
        <v>3000102.914475</v>
      </c>
      <c r="U58" s="45"/>
      <c r="V58" s="46"/>
      <c r="W58" s="46"/>
      <c r="X58"/>
      <c r="Y58"/>
    </row>
    <row r="59" spans="1:25">
      <c r="A59" s="37">
        <v>41</v>
      </c>
      <c r="B59" s="38" t="s">
        <v>73</v>
      </c>
      <c r="C59" s="39" t="s">
        <v>142</v>
      </c>
      <c r="D59" s="39" t="s">
        <v>143</v>
      </c>
      <c r="E59" s="38"/>
      <c r="F59" s="40"/>
      <c r="G59" s="78" t="s">
        <v>76</v>
      </c>
      <c r="H59" s="39" t="s">
        <v>77</v>
      </c>
      <c r="I59" s="41"/>
      <c r="J59" s="42">
        <v>1</v>
      </c>
      <c r="K59" s="43">
        <v>19.2</v>
      </c>
      <c r="L59" s="43">
        <v>19.2</v>
      </c>
      <c r="M59" s="44">
        <f>IFERROR(N59+P59+Q59,0)</f>
        <v>1073524</v>
      </c>
      <c r="N59" s="43">
        <v>597952.87</v>
      </c>
      <c r="O59" s="43">
        <v>0</v>
      </c>
      <c r="P59" s="43">
        <v>237785.56</v>
      </c>
      <c r="Q59" s="43">
        <v>237785.57</v>
      </c>
      <c r="R59" s="43">
        <v>597952.87</v>
      </c>
      <c r="S59" s="43">
        <v>113453</v>
      </c>
      <c r="T59" s="43">
        <v>909983.8224</v>
      </c>
      <c r="U59" s="45"/>
      <c r="V59" s="46"/>
      <c r="W59" s="46">
        <v>45961</v>
      </c>
      <c r="X59"/>
      <c r="Y59"/>
    </row>
    <row r="60" spans="1:25">
      <c r="A60" s="37">
        <v>42</v>
      </c>
      <c r="B60" s="38" t="s">
        <v>73</v>
      </c>
      <c r="C60" s="39" t="s">
        <v>144</v>
      </c>
      <c r="D60" s="39" t="s">
        <v>145</v>
      </c>
      <c r="E60" s="38"/>
      <c r="F60" s="40"/>
      <c r="G60" s="78" t="s">
        <v>76</v>
      </c>
      <c r="H60" s="39" t="s">
        <v>77</v>
      </c>
      <c r="I60" s="41"/>
      <c r="J60" s="42">
        <v>1</v>
      </c>
      <c r="K60" s="43">
        <v>23.2</v>
      </c>
      <c r="L60" s="43">
        <v>23.2</v>
      </c>
      <c r="M60" s="44">
        <f>IFERROR(N60+P60+Q60,0)</f>
        <v>1974082.2</v>
      </c>
      <c r="N60" s="43">
        <v>1099563.79</v>
      </c>
      <c r="O60" s="43">
        <v>0</v>
      </c>
      <c r="P60" s="43">
        <v>437259.2</v>
      </c>
      <c r="Q60" s="43">
        <v>437259.21</v>
      </c>
      <c r="R60" s="43">
        <v>1099563.79</v>
      </c>
      <c r="S60" s="43">
        <v>113453</v>
      </c>
      <c r="T60" s="43">
        <v>1099563.7854</v>
      </c>
      <c r="U60" s="45"/>
      <c r="V60" s="46"/>
      <c r="W60" s="46">
        <v>45972</v>
      </c>
      <c r="X60"/>
      <c r="Y60"/>
    </row>
    <row r="61" spans="1:25">
      <c r="A61" s="37">
        <v>43</v>
      </c>
      <c r="B61" s="38" t="s">
        <v>73</v>
      </c>
      <c r="C61" s="39" t="s">
        <v>144</v>
      </c>
      <c r="D61" s="39" t="s">
        <v>146</v>
      </c>
      <c r="E61" s="38"/>
      <c r="F61" s="40"/>
      <c r="G61" s="78" t="s">
        <v>76</v>
      </c>
      <c r="H61" s="39" t="s">
        <v>77</v>
      </c>
      <c r="I61" s="41"/>
      <c r="J61" s="42">
        <v>1</v>
      </c>
      <c r="K61" s="43">
        <v>39.8</v>
      </c>
      <c r="L61" s="43">
        <v>39.8</v>
      </c>
      <c r="M61" s="44">
        <f>IFERROR(N61+P61+Q61,0)</f>
        <v>3386572.05</v>
      </c>
      <c r="N61" s="43">
        <v>1886320.63</v>
      </c>
      <c r="O61" s="43">
        <v>0</v>
      </c>
      <c r="P61" s="43">
        <v>750125.71</v>
      </c>
      <c r="Q61" s="43">
        <v>750125.71</v>
      </c>
      <c r="R61" s="43">
        <v>1886320.63</v>
      </c>
      <c r="S61" s="43">
        <v>113453</v>
      </c>
      <c r="T61" s="43">
        <v>1886320.63185</v>
      </c>
      <c r="U61" s="45"/>
      <c r="V61" s="46"/>
      <c r="W61" s="46">
        <v>45972</v>
      </c>
      <c r="X61"/>
      <c r="Y61"/>
    </row>
    <row r="62" spans="1:25">
      <c r="A62" s="37">
        <v>44</v>
      </c>
      <c r="B62" s="38" t="s">
        <v>73</v>
      </c>
      <c r="C62" s="39" t="s">
        <v>144</v>
      </c>
      <c r="D62" s="39" t="s">
        <v>147</v>
      </c>
      <c r="E62" s="38"/>
      <c r="F62" s="40"/>
      <c r="G62" s="78" t="s">
        <v>76</v>
      </c>
      <c r="H62" s="39" t="s">
        <v>77</v>
      </c>
      <c r="I62" s="41"/>
      <c r="J62" s="42">
        <v>1</v>
      </c>
      <c r="K62" s="43">
        <v>13.75</v>
      </c>
      <c r="L62" s="43">
        <v>13.75</v>
      </c>
      <c r="M62" s="44">
        <f>IFERROR(N62+P62+Q62,0)</f>
        <v>1106400</v>
      </c>
      <c r="N62" s="43">
        <v>616264.8</v>
      </c>
      <c r="O62" s="43">
        <v>0</v>
      </c>
      <c r="P62" s="43">
        <v>245067.6</v>
      </c>
      <c r="Q62" s="43">
        <v>245067.6</v>
      </c>
      <c r="R62" s="43">
        <v>616264.8</v>
      </c>
      <c r="S62" s="43">
        <v>113453</v>
      </c>
      <c r="T62" s="43">
        <v>651681.1228125</v>
      </c>
      <c r="U62" s="45"/>
      <c r="V62" s="46"/>
      <c r="W62" s="46">
        <v>45972</v>
      </c>
      <c r="X62"/>
      <c r="Y62"/>
    </row>
    <row r="63" spans="1:25">
      <c r="A63" s="37">
        <v>45</v>
      </c>
      <c r="B63" s="38" t="s">
        <v>73</v>
      </c>
      <c r="C63" s="39" t="s">
        <v>144</v>
      </c>
      <c r="D63" s="39" t="s">
        <v>148</v>
      </c>
      <c r="E63" s="38"/>
      <c r="F63" s="40"/>
      <c r="G63" s="78" t="s">
        <v>76</v>
      </c>
      <c r="H63" s="39" t="s">
        <v>77</v>
      </c>
      <c r="I63" s="41"/>
      <c r="J63" s="42">
        <v>1</v>
      </c>
      <c r="K63" s="43">
        <v>44.2</v>
      </c>
      <c r="L63" s="43">
        <v>44.2</v>
      </c>
      <c r="M63" s="44">
        <f>IFERROR(N63+P63+Q63,0)</f>
        <v>3585400</v>
      </c>
      <c r="N63" s="43">
        <v>1997067.8</v>
      </c>
      <c r="O63" s="43">
        <v>0</v>
      </c>
      <c r="P63" s="43">
        <v>794166.1</v>
      </c>
      <c r="Q63" s="43">
        <v>794166.1</v>
      </c>
      <c r="R63" s="43">
        <v>1997067.8</v>
      </c>
      <c r="S63" s="43">
        <v>113453</v>
      </c>
      <c r="T63" s="43">
        <v>2094858.59115</v>
      </c>
      <c r="U63" s="45"/>
      <c r="V63" s="46"/>
      <c r="W63" s="46">
        <v>45972</v>
      </c>
      <c r="X63"/>
      <c r="Y63"/>
    </row>
    <row r="64" spans="1:25">
      <c r="A64" s="37">
        <v>46</v>
      </c>
      <c r="B64" s="38" t="s">
        <v>73</v>
      </c>
      <c r="C64" s="39" t="s">
        <v>144</v>
      </c>
      <c r="D64" s="39" t="s">
        <v>149</v>
      </c>
      <c r="E64" s="38"/>
      <c r="F64" s="40"/>
      <c r="G64" s="78" t="s">
        <v>76</v>
      </c>
      <c r="H64" s="39" t="s">
        <v>77</v>
      </c>
      <c r="I64" s="41"/>
      <c r="J64" s="42">
        <v>1</v>
      </c>
      <c r="K64" s="43">
        <v>46.1</v>
      </c>
      <c r="L64" s="43">
        <v>46.1</v>
      </c>
      <c r="M64" s="44">
        <f>IFERROR(N64+P64+Q64,0)</f>
        <v>3876200</v>
      </c>
      <c r="N64" s="43">
        <v>2159043.4</v>
      </c>
      <c r="O64" s="43">
        <v>0</v>
      </c>
      <c r="P64" s="43">
        <v>858578.3</v>
      </c>
      <c r="Q64" s="43">
        <v>858578.3</v>
      </c>
      <c r="R64" s="43">
        <v>2159043.4</v>
      </c>
      <c r="S64" s="43">
        <v>113453</v>
      </c>
      <c r="T64" s="43">
        <v>2184909.073575</v>
      </c>
      <c r="U64" s="45"/>
      <c r="V64" s="46"/>
      <c r="W64" s="46">
        <v>45972</v>
      </c>
      <c r="X64"/>
      <c r="Y64"/>
    </row>
    <row r="65" spans="1:25">
      <c r="A65" s="37">
        <v>47</v>
      </c>
      <c r="B65" s="38" t="s">
        <v>73</v>
      </c>
      <c r="C65" s="39" t="s">
        <v>150</v>
      </c>
      <c r="D65" s="39" t="s">
        <v>151</v>
      </c>
      <c r="E65" s="38"/>
      <c r="F65" s="40"/>
      <c r="G65" s="78" t="s">
        <v>76</v>
      </c>
      <c r="H65" s="39" t="s">
        <v>77</v>
      </c>
      <c r="I65" s="41"/>
      <c r="J65" s="42">
        <v>1</v>
      </c>
      <c r="K65" s="43">
        <v>70.1</v>
      </c>
      <c r="L65" s="43">
        <v>70.1</v>
      </c>
      <c r="M65" s="44">
        <f>IFERROR(N65+P65+Q65,0)</f>
        <v>5308500</v>
      </c>
      <c r="N65" s="43">
        <v>2956834.5</v>
      </c>
      <c r="O65" s="43">
        <v>0</v>
      </c>
      <c r="P65" s="43">
        <v>1175832.75</v>
      </c>
      <c r="Q65" s="43">
        <v>1175832.75</v>
      </c>
      <c r="R65" s="43">
        <v>2956834.5</v>
      </c>
      <c r="S65" s="43">
        <v>113453</v>
      </c>
      <c r="T65" s="43">
        <v>3322388.851575</v>
      </c>
      <c r="U65" s="45"/>
      <c r="V65" s="46"/>
      <c r="W65" s="46">
        <v>45960</v>
      </c>
      <c r="X65"/>
      <c r="Y65"/>
    </row>
    <row r="66" spans="1:25">
      <c r="A66" s="37">
        <v>48</v>
      </c>
      <c r="B66" s="38" t="s">
        <v>73</v>
      </c>
      <c r="C66" s="39" t="s">
        <v>150</v>
      </c>
      <c r="D66" s="39" t="s">
        <v>152</v>
      </c>
      <c r="E66" s="38"/>
      <c r="F66" s="40"/>
      <c r="G66" s="78" t="s">
        <v>76</v>
      </c>
      <c r="H66" s="39" t="s">
        <v>77</v>
      </c>
      <c r="I66" s="41"/>
      <c r="J66" s="42">
        <v>1</v>
      </c>
      <c r="K66" s="43">
        <v>44.8</v>
      </c>
      <c r="L66" s="43">
        <v>44.8</v>
      </c>
      <c r="M66" s="44">
        <f>IFERROR(N66+P66+Q66,0)</f>
        <v>3532900</v>
      </c>
      <c r="N66" s="43">
        <v>1967825.3</v>
      </c>
      <c r="O66" s="43">
        <v>0</v>
      </c>
      <c r="P66" s="43">
        <v>782537.35</v>
      </c>
      <c r="Q66" s="43">
        <v>782537.35</v>
      </c>
      <c r="R66" s="43">
        <v>1967825.3</v>
      </c>
      <c r="S66" s="43">
        <v>113453</v>
      </c>
      <c r="T66" s="43">
        <v>2123295.5856</v>
      </c>
      <c r="U66" s="45"/>
      <c r="V66" s="46"/>
      <c r="W66" s="46">
        <v>45736</v>
      </c>
      <c r="X66"/>
      <c r="Y66"/>
    </row>
    <row r="67" spans="1:25">
      <c r="A67" s="37">
        <v>49</v>
      </c>
      <c r="B67" s="38" t="s">
        <v>73</v>
      </c>
      <c r="C67" s="39" t="s">
        <v>153</v>
      </c>
      <c r="D67" s="39" t="s">
        <v>154</v>
      </c>
      <c r="E67" s="38"/>
      <c r="F67" s="40"/>
      <c r="G67" s="78" t="s">
        <v>76</v>
      </c>
      <c r="H67" s="39" t="s">
        <v>77</v>
      </c>
      <c r="I67" s="41"/>
      <c r="J67" s="42">
        <v>1</v>
      </c>
      <c r="K67" s="43">
        <v>48.5</v>
      </c>
      <c r="L67" s="43">
        <v>48.5</v>
      </c>
      <c r="M67" s="44">
        <f>IFERROR(N67+P67+Q67,0)</f>
        <v>3999700</v>
      </c>
      <c r="N67" s="43">
        <v>2227832.9</v>
      </c>
      <c r="O67" s="43">
        <v>0</v>
      </c>
      <c r="P67" s="43">
        <v>885933.55</v>
      </c>
      <c r="Q67" s="43">
        <v>885933.55</v>
      </c>
      <c r="R67" s="43">
        <v>2227832.9</v>
      </c>
      <c r="S67" s="43">
        <v>113453</v>
      </c>
      <c r="T67" s="43">
        <v>2298657.051375</v>
      </c>
      <c r="U67" s="45"/>
      <c r="V67" s="46"/>
      <c r="W67" s="46"/>
      <c r="X67"/>
      <c r="Y67"/>
    </row>
    <row r="68" spans="1:25">
      <c r="A68" s="37">
        <v>50</v>
      </c>
      <c r="B68" s="38" t="s">
        <v>73</v>
      </c>
      <c r="C68" s="39" t="s">
        <v>155</v>
      </c>
      <c r="D68" s="39" t="s">
        <v>156</v>
      </c>
      <c r="E68" s="38"/>
      <c r="F68" s="40"/>
      <c r="G68" s="78" t="s">
        <v>76</v>
      </c>
      <c r="H68" s="39" t="s">
        <v>77</v>
      </c>
      <c r="I68" s="41"/>
      <c r="J68" s="42">
        <v>1</v>
      </c>
      <c r="K68" s="43">
        <v>19.6</v>
      </c>
      <c r="L68" s="43">
        <v>19.6</v>
      </c>
      <c r="M68" s="44">
        <f>IFERROR(N68+P68+Q68,0)</f>
        <v>990000</v>
      </c>
      <c r="N68" s="43">
        <v>551430</v>
      </c>
      <c r="O68" s="43">
        <v>0</v>
      </c>
      <c r="P68" s="43">
        <v>219285</v>
      </c>
      <c r="Q68" s="43">
        <v>219285</v>
      </c>
      <c r="R68" s="43">
        <v>551430</v>
      </c>
      <c r="S68" s="43">
        <v>113453</v>
      </c>
      <c r="T68" s="43">
        <v>928941.8187</v>
      </c>
      <c r="U68" s="45"/>
      <c r="V68" s="46"/>
      <c r="W68" s="46">
        <v>45700</v>
      </c>
      <c r="X68"/>
      <c r="Y68"/>
    </row>
    <row r="69" spans="1:25">
      <c r="A69" s="37">
        <v>51</v>
      </c>
      <c r="B69" s="38" t="s">
        <v>73</v>
      </c>
      <c r="C69" s="39" t="s">
        <v>157</v>
      </c>
      <c r="D69" s="39" t="s">
        <v>158</v>
      </c>
      <c r="E69" s="38"/>
      <c r="F69" s="40"/>
      <c r="G69" s="78" t="s">
        <v>76</v>
      </c>
      <c r="H69" s="39" t="s">
        <v>77</v>
      </c>
      <c r="I69" s="41"/>
      <c r="J69" s="42">
        <v>1</v>
      </c>
      <c r="K69" s="43">
        <v>8.8</v>
      </c>
      <c r="L69" s="43">
        <v>8.8</v>
      </c>
      <c r="M69" s="44">
        <f>IFERROR(N69+P69+Q69,0)</f>
        <v>748789.8</v>
      </c>
      <c r="N69" s="43">
        <v>417075.92</v>
      </c>
      <c r="O69" s="43">
        <v>0</v>
      </c>
      <c r="P69" s="43">
        <v>165856.94</v>
      </c>
      <c r="Q69" s="43">
        <v>165856.94</v>
      </c>
      <c r="R69" s="43">
        <v>417075.92</v>
      </c>
      <c r="S69" s="43">
        <v>113453</v>
      </c>
      <c r="T69" s="43">
        <v>417075.9186</v>
      </c>
      <c r="U69" s="45"/>
      <c r="V69" s="46"/>
      <c r="W69" s="46"/>
      <c r="X69"/>
      <c r="Y69"/>
    </row>
    <row r="70" spans="1:25">
      <c r="A70" s="37">
        <v>52</v>
      </c>
      <c r="B70" s="38" t="s">
        <v>73</v>
      </c>
      <c r="C70" s="39" t="s">
        <v>157</v>
      </c>
      <c r="D70" s="39" t="s">
        <v>159</v>
      </c>
      <c r="E70" s="38"/>
      <c r="F70" s="40"/>
      <c r="G70" s="78" t="s">
        <v>76</v>
      </c>
      <c r="H70" s="39" t="s">
        <v>77</v>
      </c>
      <c r="I70" s="41"/>
      <c r="J70" s="42">
        <v>1</v>
      </c>
      <c r="K70" s="43">
        <v>42.8</v>
      </c>
      <c r="L70" s="43">
        <v>42.8</v>
      </c>
      <c r="M70" s="44">
        <f>IFERROR(N70+P70+Q70,0)</f>
        <v>3641841.3</v>
      </c>
      <c r="N70" s="43">
        <v>2028505.6</v>
      </c>
      <c r="O70" s="43">
        <v>0</v>
      </c>
      <c r="P70" s="43">
        <v>806667.85</v>
      </c>
      <c r="Q70" s="43">
        <v>806667.85</v>
      </c>
      <c r="R70" s="43">
        <v>2028505.6</v>
      </c>
      <c r="S70" s="43">
        <v>113453</v>
      </c>
      <c r="T70" s="43">
        <v>2028505.6041</v>
      </c>
      <c r="U70" s="45"/>
      <c r="V70" s="46"/>
      <c r="W70" s="46"/>
      <c r="X70"/>
      <c r="Y70"/>
    </row>
    <row r="71" spans="1:25">
      <c r="A71" s="37">
        <v>53</v>
      </c>
      <c r="B71" s="38" t="s">
        <v>73</v>
      </c>
      <c r="C71" s="39" t="s">
        <v>157</v>
      </c>
      <c r="D71" s="39" t="s">
        <v>160</v>
      </c>
      <c r="E71" s="38"/>
      <c r="F71" s="40"/>
      <c r="G71" s="78" t="s">
        <v>76</v>
      </c>
      <c r="H71" s="39" t="s">
        <v>77</v>
      </c>
      <c r="I71" s="41"/>
      <c r="J71" s="42">
        <v>1</v>
      </c>
      <c r="K71" s="43">
        <v>24.3</v>
      </c>
      <c r="L71" s="43">
        <v>24.3</v>
      </c>
      <c r="M71" s="44">
        <f>IFERROR(N71+P71+Q71,0)</f>
        <v>2067680.92</v>
      </c>
      <c r="N71" s="43">
        <v>1151698.27</v>
      </c>
      <c r="O71" s="43">
        <v>0</v>
      </c>
      <c r="P71" s="43">
        <v>457991.32</v>
      </c>
      <c r="Q71" s="43">
        <v>457991.33</v>
      </c>
      <c r="R71" s="43">
        <v>1151698.27</v>
      </c>
      <c r="S71" s="43">
        <v>113453</v>
      </c>
      <c r="T71" s="43">
        <v>1151698.275225</v>
      </c>
      <c r="U71" s="45"/>
      <c r="V71" s="46"/>
      <c r="W71" s="46"/>
      <c r="X71"/>
      <c r="Y71"/>
    </row>
    <row r="72" spans="1:25">
      <c r="A72" s="37">
        <v>54</v>
      </c>
      <c r="B72" s="38" t="s">
        <v>73</v>
      </c>
      <c r="C72" s="39" t="s">
        <v>157</v>
      </c>
      <c r="D72" s="39" t="s">
        <v>161</v>
      </c>
      <c r="E72" s="38"/>
      <c r="F72" s="40"/>
      <c r="G72" s="78" t="s">
        <v>76</v>
      </c>
      <c r="H72" s="39" t="s">
        <v>77</v>
      </c>
      <c r="I72" s="41"/>
      <c r="J72" s="42">
        <v>1</v>
      </c>
      <c r="K72" s="43">
        <v>51.6</v>
      </c>
      <c r="L72" s="43">
        <v>51.6</v>
      </c>
      <c r="M72" s="44">
        <f>IFERROR(N72+P72+Q72,0)</f>
        <v>4390631.1</v>
      </c>
      <c r="N72" s="43">
        <v>2445581.52</v>
      </c>
      <c r="O72" s="43">
        <v>0</v>
      </c>
      <c r="P72" s="43">
        <v>972524.79</v>
      </c>
      <c r="Q72" s="43">
        <v>972524.79</v>
      </c>
      <c r="R72" s="43">
        <v>2445581.52</v>
      </c>
      <c r="S72" s="43">
        <v>113453</v>
      </c>
      <c r="T72" s="43">
        <v>2445581.5227</v>
      </c>
      <c r="U72" s="45"/>
      <c r="V72" s="46"/>
      <c r="W72" s="46"/>
      <c r="X72"/>
      <c r="Y72"/>
    </row>
    <row r="73" spans="1:25">
      <c r="A73" s="37">
        <v>55</v>
      </c>
      <c r="B73" s="38" t="s">
        <v>73</v>
      </c>
      <c r="C73" s="39" t="s">
        <v>162</v>
      </c>
      <c r="D73" s="39" t="s">
        <v>163</v>
      </c>
      <c r="E73" s="38"/>
      <c r="F73" s="40"/>
      <c r="G73" s="78" t="s">
        <v>76</v>
      </c>
      <c r="H73" s="39" t="s">
        <v>77</v>
      </c>
      <c r="I73" s="41"/>
      <c r="J73" s="42">
        <v>1</v>
      </c>
      <c r="K73" s="43">
        <v>31.9</v>
      </c>
      <c r="L73" s="43">
        <v>31.9</v>
      </c>
      <c r="M73" s="44">
        <f>IFERROR(N73+P73+Q73,0)</f>
        <v>1584750.76</v>
      </c>
      <c r="N73" s="43">
        <v>882706.17</v>
      </c>
      <c r="O73" s="43">
        <v>0</v>
      </c>
      <c r="P73" s="43">
        <v>351022.29</v>
      </c>
      <c r="Q73" s="43">
        <v>351022.3</v>
      </c>
      <c r="R73" s="43">
        <v>882706.17</v>
      </c>
      <c r="S73" s="43">
        <v>113453</v>
      </c>
      <c r="T73" s="43">
        <v>1511900.204925</v>
      </c>
      <c r="U73" s="45"/>
      <c r="V73" s="46"/>
      <c r="W73" s="46">
        <v>45958</v>
      </c>
      <c r="X73"/>
      <c r="Y73"/>
    </row>
    <row r="74" spans="1:25">
      <c r="A74" s="37">
        <v>56</v>
      </c>
      <c r="B74" s="38" t="s">
        <v>73</v>
      </c>
      <c r="C74" s="39" t="s">
        <v>164</v>
      </c>
      <c r="D74" s="39" t="s">
        <v>165</v>
      </c>
      <c r="E74" s="38"/>
      <c r="F74" s="40"/>
      <c r="G74" s="78" t="s">
        <v>76</v>
      </c>
      <c r="H74" s="39" t="s">
        <v>77</v>
      </c>
      <c r="I74" s="41"/>
      <c r="J74" s="42">
        <v>1</v>
      </c>
      <c r="K74" s="43">
        <v>15.2</v>
      </c>
      <c r="L74" s="43">
        <v>15.2</v>
      </c>
      <c r="M74" s="44">
        <f>IFERROR(N74+P74+Q74,0)</f>
        <v>1000000</v>
      </c>
      <c r="N74" s="43">
        <v>557000</v>
      </c>
      <c r="O74" s="43">
        <v>0</v>
      </c>
      <c r="P74" s="43">
        <v>221500</v>
      </c>
      <c r="Q74" s="43">
        <v>221500</v>
      </c>
      <c r="R74" s="43">
        <v>557000</v>
      </c>
      <c r="S74" s="43">
        <v>113453</v>
      </c>
      <c r="T74" s="43">
        <v>720403.8594</v>
      </c>
      <c r="U74" s="45"/>
      <c r="V74" s="46"/>
      <c r="W74" s="46">
        <v>45974</v>
      </c>
      <c r="X74"/>
      <c r="Y74"/>
    </row>
    <row r="75" spans="1:25">
      <c r="A75" s="37">
        <v>57</v>
      </c>
      <c r="B75" s="38" t="s">
        <v>73</v>
      </c>
      <c r="C75" s="39" t="s">
        <v>164</v>
      </c>
      <c r="D75" s="39" t="s">
        <v>166</v>
      </c>
      <c r="E75" s="38"/>
      <c r="F75" s="40"/>
      <c r="G75" s="78" t="s">
        <v>76</v>
      </c>
      <c r="H75" s="39" t="s">
        <v>77</v>
      </c>
      <c r="I75" s="41"/>
      <c r="J75" s="42">
        <v>1</v>
      </c>
      <c r="K75" s="43">
        <v>12.5</v>
      </c>
      <c r="L75" s="43">
        <v>12.5</v>
      </c>
      <c r="M75" s="44">
        <f>IFERROR(N75+P75+Q75,0)</f>
        <v>850000</v>
      </c>
      <c r="N75" s="43">
        <v>473450</v>
      </c>
      <c r="O75" s="43">
        <v>0</v>
      </c>
      <c r="P75" s="43">
        <v>188275</v>
      </c>
      <c r="Q75" s="43">
        <v>188275</v>
      </c>
      <c r="R75" s="43">
        <v>473450</v>
      </c>
      <c r="S75" s="43">
        <v>113453</v>
      </c>
      <c r="T75" s="43">
        <v>592437.384375</v>
      </c>
      <c r="U75" s="45"/>
      <c r="V75" s="46"/>
      <c r="W75" s="46">
        <v>45974</v>
      </c>
      <c r="X75"/>
      <c r="Y75"/>
    </row>
    <row r="76" spans="1:25">
      <c r="A76" s="37">
        <v>58</v>
      </c>
      <c r="B76" s="38" t="s">
        <v>73</v>
      </c>
      <c r="C76" s="39" t="s">
        <v>164</v>
      </c>
      <c r="D76" s="39" t="s">
        <v>167</v>
      </c>
      <c r="E76" s="38"/>
      <c r="F76" s="40"/>
      <c r="G76" s="78" t="s">
        <v>76</v>
      </c>
      <c r="H76" s="39" t="s">
        <v>77</v>
      </c>
      <c r="I76" s="41"/>
      <c r="J76" s="42">
        <v>1</v>
      </c>
      <c r="K76" s="43">
        <v>21.8</v>
      </c>
      <c r="L76" s="43">
        <v>21.8</v>
      </c>
      <c r="M76" s="44">
        <f>IFERROR(N76+P76+Q76,0)</f>
        <v>1771000</v>
      </c>
      <c r="N76" s="43">
        <v>986447</v>
      </c>
      <c r="O76" s="43">
        <v>0</v>
      </c>
      <c r="P76" s="43">
        <v>392276.5</v>
      </c>
      <c r="Q76" s="43">
        <v>392276.5</v>
      </c>
      <c r="R76" s="43">
        <v>986447</v>
      </c>
      <c r="S76" s="43">
        <v>113453</v>
      </c>
      <c r="T76" s="43">
        <v>1033210.79835</v>
      </c>
      <c r="U76" s="45"/>
      <c r="V76" s="46"/>
      <c r="W76" s="46">
        <v>45974</v>
      </c>
      <c r="X76"/>
      <c r="Y76"/>
    </row>
    <row r="77" spans="1:25">
      <c r="A77" s="37">
        <v>59</v>
      </c>
      <c r="B77" s="38" t="s">
        <v>73</v>
      </c>
      <c r="C77" s="39" t="s">
        <v>164</v>
      </c>
      <c r="D77" s="39" t="s">
        <v>168</v>
      </c>
      <c r="E77" s="38"/>
      <c r="F77" s="40"/>
      <c r="G77" s="78" t="s">
        <v>76</v>
      </c>
      <c r="H77" s="39" t="s">
        <v>77</v>
      </c>
      <c r="I77" s="41"/>
      <c r="J77" s="42">
        <v>1</v>
      </c>
      <c r="K77" s="43">
        <v>52.2</v>
      </c>
      <c r="L77" s="43">
        <v>52.2</v>
      </c>
      <c r="M77" s="44">
        <f>IFERROR(N77+P77+Q77,0)</f>
        <v>4441684.95</v>
      </c>
      <c r="N77" s="43">
        <v>2474018.51</v>
      </c>
      <c r="O77" s="43">
        <v>0</v>
      </c>
      <c r="P77" s="43">
        <v>983833.22</v>
      </c>
      <c r="Q77" s="43">
        <v>983833.22</v>
      </c>
      <c r="R77" s="43">
        <v>2474018.51</v>
      </c>
      <c r="S77" s="43">
        <v>113453</v>
      </c>
      <c r="T77" s="43">
        <v>2474018.51715</v>
      </c>
      <c r="U77" s="45"/>
      <c r="V77" s="46"/>
      <c r="W77" s="46">
        <v>45974</v>
      </c>
      <c r="X77"/>
      <c r="Y77"/>
    </row>
    <row r="78" spans="1:25">
      <c r="A78" s="37">
        <v>60</v>
      </c>
      <c r="B78" s="38" t="s">
        <v>73</v>
      </c>
      <c r="C78" s="39" t="s">
        <v>169</v>
      </c>
      <c r="D78" s="39" t="s">
        <v>170</v>
      </c>
      <c r="E78" s="38"/>
      <c r="F78" s="40"/>
      <c r="G78" s="78" t="s">
        <v>76</v>
      </c>
      <c r="H78" s="39" t="s">
        <v>77</v>
      </c>
      <c r="I78" s="41"/>
      <c r="J78" s="42">
        <v>1</v>
      </c>
      <c r="K78" s="43">
        <v>49.5</v>
      </c>
      <c r="L78" s="43">
        <v>49.5</v>
      </c>
      <c r="M78" s="44">
        <f>IFERROR(N78+P78+Q78,0)</f>
        <v>4211942.62</v>
      </c>
      <c r="N78" s="43">
        <v>2346052.04</v>
      </c>
      <c r="O78" s="43">
        <v>0</v>
      </c>
      <c r="P78" s="43">
        <v>932945.29</v>
      </c>
      <c r="Q78" s="43">
        <v>932945.29</v>
      </c>
      <c r="R78" s="43">
        <v>2346052.04</v>
      </c>
      <c r="S78" s="43">
        <v>113453</v>
      </c>
      <c r="T78" s="43">
        <v>2346052.042125</v>
      </c>
      <c r="U78" s="45"/>
      <c r="V78" s="46"/>
      <c r="W78" s="46">
        <v>45975</v>
      </c>
      <c r="X78"/>
      <c r="Y78"/>
    </row>
    <row r="79" spans="1:25">
      <c r="A79" s="37">
        <v>61</v>
      </c>
      <c r="B79" s="38" t="s">
        <v>73</v>
      </c>
      <c r="C79" s="39" t="s">
        <v>169</v>
      </c>
      <c r="D79" s="39" t="s">
        <v>171</v>
      </c>
      <c r="E79" s="38"/>
      <c r="F79" s="40"/>
      <c r="G79" s="78" t="s">
        <v>76</v>
      </c>
      <c r="H79" s="39" t="s">
        <v>77</v>
      </c>
      <c r="I79" s="41"/>
      <c r="J79" s="42">
        <v>1</v>
      </c>
      <c r="K79" s="43">
        <v>11.35</v>
      </c>
      <c r="L79" s="43">
        <v>11.35</v>
      </c>
      <c r="M79" s="44">
        <f>IFERROR(N79+P79+Q79,0)</f>
        <v>965768.66</v>
      </c>
      <c r="N79" s="43">
        <v>537933.14</v>
      </c>
      <c r="O79" s="43">
        <v>0</v>
      </c>
      <c r="P79" s="43">
        <v>213917.76</v>
      </c>
      <c r="Q79" s="43">
        <v>213917.76</v>
      </c>
      <c r="R79" s="43">
        <v>537933.14</v>
      </c>
      <c r="S79" s="43">
        <v>113453</v>
      </c>
      <c r="T79" s="43">
        <v>537933.1450125</v>
      </c>
      <c r="U79" s="45"/>
      <c r="V79" s="46"/>
      <c r="W79" s="46">
        <v>45975</v>
      </c>
      <c r="X79"/>
      <c r="Y79"/>
    </row>
    <row r="80" spans="1:25">
      <c r="A80" s="37">
        <v>62</v>
      </c>
      <c r="B80" s="38" t="s">
        <v>73</v>
      </c>
      <c r="C80" s="39" t="s">
        <v>172</v>
      </c>
      <c r="D80" s="39" t="s">
        <v>173</v>
      </c>
      <c r="E80" s="38"/>
      <c r="F80" s="40"/>
      <c r="G80" s="78" t="s">
        <v>76</v>
      </c>
      <c r="H80" s="39" t="s">
        <v>77</v>
      </c>
      <c r="I80" s="41"/>
      <c r="J80" s="42">
        <v>1</v>
      </c>
      <c r="K80" s="43">
        <v>29.8</v>
      </c>
      <c r="L80" s="43">
        <v>29.8</v>
      </c>
      <c r="M80" s="44">
        <f>IFERROR(N80+P80+Q80,0)</f>
        <v>2535674.55</v>
      </c>
      <c r="N80" s="43">
        <v>1412370.72</v>
      </c>
      <c r="O80" s="43">
        <v>0</v>
      </c>
      <c r="P80" s="43">
        <v>561651.91</v>
      </c>
      <c r="Q80" s="43">
        <v>561651.92</v>
      </c>
      <c r="R80" s="43">
        <v>1412370.72</v>
      </c>
      <c r="S80" s="43">
        <v>113453</v>
      </c>
      <c r="T80" s="43">
        <v>1412370.72435</v>
      </c>
      <c r="U80" s="45"/>
      <c r="V80" s="46"/>
      <c r="W80" s="46">
        <v>45884</v>
      </c>
      <c r="X80"/>
      <c r="Y80"/>
    </row>
    <row r="81" spans="1:25">
      <c r="A81" s="37">
        <v>63</v>
      </c>
      <c r="B81" s="38" t="s">
        <v>73</v>
      </c>
      <c r="C81" s="39" t="s">
        <v>174</v>
      </c>
      <c r="D81" s="39" t="s">
        <v>175</v>
      </c>
      <c r="E81" s="38"/>
      <c r="F81" s="40"/>
      <c r="G81" s="78" t="s">
        <v>76</v>
      </c>
      <c r="H81" s="39" t="s">
        <v>77</v>
      </c>
      <c r="I81" s="41"/>
      <c r="J81" s="42">
        <v>1</v>
      </c>
      <c r="K81" s="43">
        <v>43.4</v>
      </c>
      <c r="L81" s="43">
        <v>43.4</v>
      </c>
      <c r="M81" s="44">
        <f>IFERROR(N81+P81+Q81,0)</f>
        <v>3692895.15</v>
      </c>
      <c r="N81" s="43">
        <v>2056942.6</v>
      </c>
      <c r="O81" s="43">
        <v>0</v>
      </c>
      <c r="P81" s="43">
        <v>817976.27</v>
      </c>
      <c r="Q81" s="43">
        <v>817976.28</v>
      </c>
      <c r="R81" s="43">
        <v>2056942.6</v>
      </c>
      <c r="S81" s="43">
        <v>113453</v>
      </c>
      <c r="T81" s="43">
        <v>2056942.59855</v>
      </c>
      <c r="U81" s="45"/>
      <c r="V81" s="46"/>
      <c r="W81" s="46"/>
      <c r="X81"/>
      <c r="Y81"/>
    </row>
    <row r="82" spans="1:25">
      <c r="A82" s="37">
        <v>64</v>
      </c>
      <c r="B82" s="38" t="s">
        <v>73</v>
      </c>
      <c r="C82" s="39" t="s">
        <v>174</v>
      </c>
      <c r="D82" s="39" t="s">
        <v>176</v>
      </c>
      <c r="E82" s="38"/>
      <c r="F82" s="40"/>
      <c r="G82" s="78" t="s">
        <v>76</v>
      </c>
      <c r="H82" s="39" t="s">
        <v>77</v>
      </c>
      <c r="I82" s="41"/>
      <c r="J82" s="42">
        <v>1</v>
      </c>
      <c r="K82" s="43">
        <v>14</v>
      </c>
      <c r="L82" s="43">
        <v>14</v>
      </c>
      <c r="M82" s="44">
        <f>IFERROR(N82+P82+Q82,0)</f>
        <v>1165729.57</v>
      </c>
      <c r="N82" s="43">
        <v>649311.37</v>
      </c>
      <c r="O82" s="43">
        <v>0</v>
      </c>
      <c r="P82" s="43">
        <v>258209.1</v>
      </c>
      <c r="Q82" s="43">
        <v>258209.1</v>
      </c>
      <c r="R82" s="43">
        <v>649311.37</v>
      </c>
      <c r="S82" s="43">
        <v>113453</v>
      </c>
      <c r="T82" s="43">
        <v>663529.8705</v>
      </c>
      <c r="U82" s="45"/>
      <c r="V82" s="46"/>
      <c r="W82" s="46"/>
      <c r="X82"/>
      <c r="Y82"/>
    </row>
    <row r="83" spans="1:25">
      <c r="A83" s="37">
        <v>65</v>
      </c>
      <c r="B83" s="38" t="s">
        <v>73</v>
      </c>
      <c r="C83" s="39" t="s">
        <v>174</v>
      </c>
      <c r="D83" s="39" t="s">
        <v>177</v>
      </c>
      <c r="E83" s="38"/>
      <c r="F83" s="40"/>
      <c r="G83" s="78" t="s">
        <v>76</v>
      </c>
      <c r="H83" s="39" t="s">
        <v>77</v>
      </c>
      <c r="I83" s="41"/>
      <c r="J83" s="42">
        <v>1</v>
      </c>
      <c r="K83" s="43">
        <v>44.3</v>
      </c>
      <c r="L83" s="43">
        <v>44.3</v>
      </c>
      <c r="M83" s="44">
        <f>IFERROR(N83+P83+Q83,0)</f>
        <v>3769475.92</v>
      </c>
      <c r="N83" s="43">
        <v>2099598.09</v>
      </c>
      <c r="O83" s="43">
        <v>0</v>
      </c>
      <c r="P83" s="43">
        <v>834938.91</v>
      </c>
      <c r="Q83" s="43">
        <v>834938.92</v>
      </c>
      <c r="R83" s="43">
        <v>2099598.09</v>
      </c>
      <c r="S83" s="43">
        <v>113453</v>
      </c>
      <c r="T83" s="43">
        <v>2099598.090225</v>
      </c>
      <c r="U83" s="45"/>
      <c r="V83" s="46"/>
      <c r="W83" s="46"/>
      <c r="X83"/>
      <c r="Y83"/>
    </row>
    <row r="84" spans="1:25">
      <c r="A84" s="37">
        <v>66</v>
      </c>
      <c r="B84" s="38" t="s">
        <v>73</v>
      </c>
      <c r="C84" s="39" t="s">
        <v>178</v>
      </c>
      <c r="D84" s="39" t="s">
        <v>179</v>
      </c>
      <c r="E84" s="38"/>
      <c r="F84" s="40"/>
      <c r="G84" s="78" t="s">
        <v>76</v>
      </c>
      <c r="H84" s="39" t="s">
        <v>77</v>
      </c>
      <c r="I84" s="41"/>
      <c r="J84" s="42">
        <v>1</v>
      </c>
      <c r="K84" s="43">
        <v>55.4</v>
      </c>
      <c r="L84" s="43">
        <v>55.4</v>
      </c>
      <c r="M84" s="44">
        <f>IFERROR(N84+P84+Q84,0)</f>
        <v>4713972.15</v>
      </c>
      <c r="N84" s="43">
        <v>2625682.49</v>
      </c>
      <c r="O84" s="43">
        <v>0</v>
      </c>
      <c r="P84" s="43">
        <v>1044144.83</v>
      </c>
      <c r="Q84" s="43">
        <v>1044144.83</v>
      </c>
      <c r="R84" s="43">
        <v>2625682.49</v>
      </c>
      <c r="S84" s="43">
        <v>113453</v>
      </c>
      <c r="T84" s="43">
        <v>2625682.48755</v>
      </c>
      <c r="U84" s="45"/>
      <c r="V84" s="46"/>
      <c r="W84" s="46">
        <v>45946</v>
      </c>
      <c r="X84"/>
      <c r="Y84"/>
    </row>
    <row r="85" spans="1:25">
      <c r="A85" s="37">
        <v>67</v>
      </c>
      <c r="B85" s="38" t="s">
        <v>73</v>
      </c>
      <c r="C85" s="39" t="s">
        <v>180</v>
      </c>
      <c r="D85" s="39" t="s">
        <v>181</v>
      </c>
      <c r="E85" s="38"/>
      <c r="F85" s="40"/>
      <c r="G85" s="78" t="s">
        <v>76</v>
      </c>
      <c r="H85" s="39" t="s">
        <v>77</v>
      </c>
      <c r="I85" s="41"/>
      <c r="J85" s="42">
        <v>1</v>
      </c>
      <c r="K85" s="43">
        <v>18</v>
      </c>
      <c r="L85" s="43">
        <v>18</v>
      </c>
      <c r="M85" s="44">
        <f>IFERROR(N85+P85+Q85,0)</f>
        <v>1531615.5</v>
      </c>
      <c r="N85" s="43">
        <v>853109.83</v>
      </c>
      <c r="O85" s="43">
        <v>0</v>
      </c>
      <c r="P85" s="43">
        <v>339252.83</v>
      </c>
      <c r="Q85" s="43">
        <v>339252.84</v>
      </c>
      <c r="R85" s="43">
        <v>853109.83</v>
      </c>
      <c r="S85" s="43">
        <v>113453</v>
      </c>
      <c r="T85" s="43">
        <v>853109.8335</v>
      </c>
      <c r="U85" s="45"/>
      <c r="V85" s="46"/>
      <c r="W85" s="46"/>
      <c r="X85"/>
      <c r="Y85"/>
    </row>
    <row r="86" spans="1:25">
      <c r="A86" s="37">
        <v>68</v>
      </c>
      <c r="B86" s="38" t="s">
        <v>73</v>
      </c>
      <c r="C86" s="39" t="s">
        <v>180</v>
      </c>
      <c r="D86" s="39" t="s">
        <v>182</v>
      </c>
      <c r="E86" s="38"/>
      <c r="F86" s="40"/>
      <c r="G86" s="78" t="s">
        <v>76</v>
      </c>
      <c r="H86" s="39" t="s">
        <v>77</v>
      </c>
      <c r="I86" s="41"/>
      <c r="J86" s="42">
        <v>1</v>
      </c>
      <c r="K86" s="43">
        <v>18</v>
      </c>
      <c r="L86" s="43">
        <v>18</v>
      </c>
      <c r="M86" s="44">
        <f>IFERROR(N86+P86+Q86,0)</f>
        <v>1531615.5</v>
      </c>
      <c r="N86" s="43">
        <v>853109.83</v>
      </c>
      <c r="O86" s="43">
        <v>0</v>
      </c>
      <c r="P86" s="43">
        <v>339252.83</v>
      </c>
      <c r="Q86" s="43">
        <v>339252.84</v>
      </c>
      <c r="R86" s="43">
        <v>853109.83</v>
      </c>
      <c r="S86" s="43">
        <v>113453</v>
      </c>
      <c r="T86" s="43">
        <v>853109.8335</v>
      </c>
      <c r="U86" s="45"/>
      <c r="V86" s="46"/>
      <c r="W86" s="46"/>
      <c r="X86"/>
      <c r="Y86"/>
    </row>
    <row r="87" spans="1:25">
      <c r="A87" s="37">
        <v>69</v>
      </c>
      <c r="B87" s="38" t="s">
        <v>73</v>
      </c>
      <c r="C87" s="39" t="s">
        <v>183</v>
      </c>
      <c r="D87" s="39" t="s">
        <v>184</v>
      </c>
      <c r="E87" s="38"/>
      <c r="F87" s="40"/>
      <c r="G87" s="78" t="s">
        <v>76</v>
      </c>
      <c r="H87" s="39" t="s">
        <v>77</v>
      </c>
      <c r="I87" s="41"/>
      <c r="J87" s="42">
        <v>1</v>
      </c>
      <c r="K87" s="43">
        <v>20.8</v>
      </c>
      <c r="L87" s="43">
        <v>20.8</v>
      </c>
      <c r="M87" s="44">
        <f>IFERROR(N87+P87+Q87,0)</f>
        <v>1297800</v>
      </c>
      <c r="N87" s="43">
        <v>722874.6</v>
      </c>
      <c r="O87" s="43">
        <v>0</v>
      </c>
      <c r="P87" s="43">
        <v>287462.7</v>
      </c>
      <c r="Q87" s="43">
        <v>287462.7</v>
      </c>
      <c r="R87" s="43">
        <v>722874.6</v>
      </c>
      <c r="S87" s="43">
        <v>113453</v>
      </c>
      <c r="T87" s="43">
        <v>985815.8076</v>
      </c>
      <c r="U87" s="45"/>
      <c r="V87" s="46"/>
      <c r="W87" s="46">
        <v>45958</v>
      </c>
      <c r="X87"/>
      <c r="Y87"/>
    </row>
    <row r="88" spans="1:25">
      <c r="A88" s="37">
        <v>70</v>
      </c>
      <c r="B88" s="38" t="s">
        <v>73</v>
      </c>
      <c r="C88" s="39" t="s">
        <v>185</v>
      </c>
      <c r="D88" s="39" t="s">
        <v>186</v>
      </c>
      <c r="E88" s="38"/>
      <c r="F88" s="40"/>
      <c r="G88" s="78" t="s">
        <v>76</v>
      </c>
      <c r="H88" s="39" t="s">
        <v>77</v>
      </c>
      <c r="I88" s="41"/>
      <c r="J88" s="42">
        <v>1</v>
      </c>
      <c r="K88" s="43">
        <v>17.3</v>
      </c>
      <c r="L88" s="43">
        <v>17.3</v>
      </c>
      <c r="M88" s="44">
        <f>IFERROR(N88+P88+Q88,0)</f>
        <v>873000</v>
      </c>
      <c r="N88" s="43">
        <v>486261</v>
      </c>
      <c r="O88" s="43">
        <v>0</v>
      </c>
      <c r="P88" s="43">
        <v>193369.5</v>
      </c>
      <c r="Q88" s="43">
        <v>193369.5</v>
      </c>
      <c r="R88" s="43">
        <v>486261</v>
      </c>
      <c r="S88" s="43">
        <v>113453</v>
      </c>
      <c r="T88" s="43">
        <v>819933.339975</v>
      </c>
      <c r="U88" s="45"/>
      <c r="V88" s="46"/>
      <c r="W88" s="46">
        <v>45958</v>
      </c>
      <c r="X88"/>
      <c r="Y88"/>
    </row>
    <row r="89" spans="1:25">
      <c r="A89" s="37">
        <v>71</v>
      </c>
      <c r="B89" s="38" t="s">
        <v>73</v>
      </c>
      <c r="C89" s="39" t="s">
        <v>187</v>
      </c>
      <c r="D89" s="39" t="s">
        <v>188</v>
      </c>
      <c r="E89" s="38"/>
      <c r="F89" s="40"/>
      <c r="G89" s="78" t="s">
        <v>76</v>
      </c>
      <c r="H89" s="39" t="s">
        <v>77</v>
      </c>
      <c r="I89" s="41"/>
      <c r="J89" s="42">
        <v>1</v>
      </c>
      <c r="K89" s="43">
        <v>41.8</v>
      </c>
      <c r="L89" s="43">
        <v>41.8</v>
      </c>
      <c r="M89" s="44">
        <f>IFERROR(N89+P89+Q89,0)</f>
        <v>3556751.55</v>
      </c>
      <c r="N89" s="43">
        <v>1981110.61</v>
      </c>
      <c r="O89" s="43">
        <v>0</v>
      </c>
      <c r="P89" s="43">
        <v>787820.47</v>
      </c>
      <c r="Q89" s="43">
        <v>787820.47</v>
      </c>
      <c r="R89" s="43">
        <v>1981110.61</v>
      </c>
      <c r="S89" s="43">
        <v>113453</v>
      </c>
      <c r="T89" s="43">
        <v>1981110.61335</v>
      </c>
      <c r="U89" s="45"/>
      <c r="V89" s="46"/>
      <c r="W89" s="46">
        <v>45957</v>
      </c>
      <c r="X89"/>
      <c r="Y89"/>
    </row>
    <row r="90" spans="1:25">
      <c r="A90" s="37">
        <v>72</v>
      </c>
      <c r="B90" s="38" t="s">
        <v>73</v>
      </c>
      <c r="C90" s="39" t="s">
        <v>189</v>
      </c>
      <c r="D90" s="39" t="s">
        <v>190</v>
      </c>
      <c r="E90" s="38"/>
      <c r="F90" s="40"/>
      <c r="G90" s="78" t="s">
        <v>76</v>
      </c>
      <c r="H90" s="39" t="s">
        <v>77</v>
      </c>
      <c r="I90" s="41"/>
      <c r="J90" s="42">
        <v>1</v>
      </c>
      <c r="K90" s="43">
        <v>74.5</v>
      </c>
      <c r="L90" s="43">
        <v>74.5</v>
      </c>
      <c r="M90" s="44">
        <f>IFERROR(N90+P90+Q90,0)</f>
        <v>5252900</v>
      </c>
      <c r="N90" s="43">
        <v>2925865.3</v>
      </c>
      <c r="O90" s="43">
        <v>0</v>
      </c>
      <c r="P90" s="43">
        <v>1163517.35</v>
      </c>
      <c r="Q90" s="43">
        <v>1163517.35</v>
      </c>
      <c r="R90" s="43">
        <v>2925865.3</v>
      </c>
      <c r="S90" s="43">
        <v>113453</v>
      </c>
      <c r="T90" s="43">
        <v>3530926.810875</v>
      </c>
      <c r="U90" s="45"/>
      <c r="V90" s="46"/>
      <c r="W90" s="46">
        <v>45747</v>
      </c>
      <c r="X90"/>
      <c r="Y90"/>
    </row>
    <row r="91" spans="1:25">
      <c r="A91" s="37">
        <v>73</v>
      </c>
      <c r="B91" s="38" t="s">
        <v>73</v>
      </c>
      <c r="C91" s="39" t="s">
        <v>191</v>
      </c>
      <c r="D91" s="39" t="s">
        <v>192</v>
      </c>
      <c r="E91" s="38"/>
      <c r="F91" s="40"/>
      <c r="G91" s="78" t="s">
        <v>76</v>
      </c>
      <c r="H91" s="39" t="s">
        <v>77</v>
      </c>
      <c r="I91" s="41"/>
      <c r="J91" s="42">
        <v>1</v>
      </c>
      <c r="K91" s="43">
        <v>49.3</v>
      </c>
      <c r="L91" s="43">
        <v>49.3</v>
      </c>
      <c r="M91" s="44">
        <f>IFERROR(N91+P91+Q91,0)</f>
        <v>4194924.68</v>
      </c>
      <c r="N91" s="43">
        <v>2336573.04</v>
      </c>
      <c r="O91" s="43">
        <v>0</v>
      </c>
      <c r="P91" s="43">
        <v>929175.82</v>
      </c>
      <c r="Q91" s="43">
        <v>929175.82</v>
      </c>
      <c r="R91" s="43">
        <v>2336573.04</v>
      </c>
      <c r="S91" s="43">
        <v>113453</v>
      </c>
      <c r="T91" s="43">
        <v>2336573.043975</v>
      </c>
      <c r="U91" s="45"/>
      <c r="V91" s="46"/>
      <c r="W91" s="46">
        <v>45978</v>
      </c>
      <c r="X91"/>
      <c r="Y91"/>
    </row>
    <row r="92" spans="1:25">
      <c r="A92" s="37">
        <v>74</v>
      </c>
      <c r="B92" s="38" t="s">
        <v>73</v>
      </c>
      <c r="C92" s="39" t="s">
        <v>193</v>
      </c>
      <c r="D92" s="39" t="s">
        <v>194</v>
      </c>
      <c r="E92" s="38"/>
      <c r="F92" s="40"/>
      <c r="G92" s="78" t="s">
        <v>76</v>
      </c>
      <c r="H92" s="39" t="s">
        <v>77</v>
      </c>
      <c r="I92" s="41"/>
      <c r="J92" s="42">
        <v>1</v>
      </c>
      <c r="K92" s="43">
        <v>17.4</v>
      </c>
      <c r="L92" s="43">
        <v>17.4</v>
      </c>
      <c r="M92" s="44">
        <f>IFERROR(N92+P92+Q92,0)</f>
        <v>1480561.65</v>
      </c>
      <c r="N92" s="43">
        <v>824672.84</v>
      </c>
      <c r="O92" s="43">
        <v>0</v>
      </c>
      <c r="P92" s="43">
        <v>327944.4</v>
      </c>
      <c r="Q92" s="43">
        <v>327944.41</v>
      </c>
      <c r="R92" s="43">
        <v>824672.84</v>
      </c>
      <c r="S92" s="43">
        <v>113453</v>
      </c>
      <c r="T92" s="43">
        <v>824672.83905</v>
      </c>
      <c r="U92" s="45"/>
      <c r="V92" s="46"/>
      <c r="W92" s="46"/>
      <c r="X92"/>
      <c r="Y92"/>
    </row>
    <row r="93" spans="1:25">
      <c r="A93" s="37">
        <v>75</v>
      </c>
      <c r="B93" s="38" t="s">
        <v>73</v>
      </c>
      <c r="C93" s="39" t="s">
        <v>195</v>
      </c>
      <c r="D93" s="39" t="s">
        <v>196</v>
      </c>
      <c r="E93" s="38"/>
      <c r="F93" s="40"/>
      <c r="G93" s="78" t="s">
        <v>76</v>
      </c>
      <c r="H93" s="39" t="s">
        <v>77</v>
      </c>
      <c r="I93" s="41"/>
      <c r="J93" s="42">
        <v>1</v>
      </c>
      <c r="K93" s="43">
        <v>24.1</v>
      </c>
      <c r="L93" s="43">
        <v>24.1</v>
      </c>
      <c r="M93" s="44">
        <f>IFERROR(N93+P93+Q93,0)</f>
        <v>1508423</v>
      </c>
      <c r="N93" s="43">
        <v>840191.61</v>
      </c>
      <c r="O93" s="43">
        <v>0</v>
      </c>
      <c r="P93" s="43">
        <v>334115.69</v>
      </c>
      <c r="Q93" s="43">
        <v>334115.7</v>
      </c>
      <c r="R93" s="43">
        <v>840191.61</v>
      </c>
      <c r="S93" s="43">
        <v>113453</v>
      </c>
      <c r="T93" s="43">
        <v>1142219.277075</v>
      </c>
      <c r="U93" s="45"/>
      <c r="V93" s="46"/>
      <c r="W93" s="46">
        <v>45958</v>
      </c>
      <c r="X93"/>
      <c r="Y93"/>
    </row>
    <row r="94" spans="1:25">
      <c r="A94" s="37">
        <v>76</v>
      </c>
      <c r="B94" s="38" t="s">
        <v>73</v>
      </c>
      <c r="C94" s="39" t="s">
        <v>197</v>
      </c>
      <c r="D94" s="39" t="s">
        <v>198</v>
      </c>
      <c r="E94" s="38"/>
      <c r="F94" s="40"/>
      <c r="G94" s="78" t="s">
        <v>76</v>
      </c>
      <c r="H94" s="39" t="s">
        <v>77</v>
      </c>
      <c r="I94" s="41"/>
      <c r="J94" s="42">
        <v>1</v>
      </c>
      <c r="K94" s="43">
        <v>42.4</v>
      </c>
      <c r="L94" s="43">
        <v>42.4</v>
      </c>
      <c r="M94" s="44">
        <f>IFERROR(N94+P94+Q94,0)</f>
        <v>3607805.4</v>
      </c>
      <c r="N94" s="43">
        <v>2009547.61</v>
      </c>
      <c r="O94" s="43">
        <v>0</v>
      </c>
      <c r="P94" s="43">
        <v>799128.89</v>
      </c>
      <c r="Q94" s="43">
        <v>799128.9</v>
      </c>
      <c r="R94" s="43">
        <v>2009547.61</v>
      </c>
      <c r="S94" s="43">
        <v>113453</v>
      </c>
      <c r="T94" s="43">
        <v>2009547.6078</v>
      </c>
      <c r="U94" s="45"/>
      <c r="V94" s="46"/>
      <c r="W94" s="46">
        <v>45957</v>
      </c>
      <c r="X94"/>
      <c r="Y94"/>
    </row>
    <row r="95" spans="1:25">
      <c r="A95" s="37">
        <v>77</v>
      </c>
      <c r="B95" s="38" t="s">
        <v>73</v>
      </c>
      <c r="C95" s="39" t="s">
        <v>199</v>
      </c>
      <c r="D95" s="39" t="s">
        <v>200</v>
      </c>
      <c r="E95" s="38"/>
      <c r="F95" s="40"/>
      <c r="G95" s="78" t="s">
        <v>76</v>
      </c>
      <c r="H95" s="39" t="s">
        <v>77</v>
      </c>
      <c r="I95" s="41"/>
      <c r="J95" s="42">
        <v>1</v>
      </c>
      <c r="K95" s="43">
        <v>47.3</v>
      </c>
      <c r="L95" s="43">
        <v>47.3</v>
      </c>
      <c r="M95" s="44">
        <f>IFERROR(N95+P95+Q95,0)</f>
        <v>3351900</v>
      </c>
      <c r="N95" s="43">
        <v>1867008.3</v>
      </c>
      <c r="O95" s="43">
        <v>0</v>
      </c>
      <c r="P95" s="43">
        <v>742445.85</v>
      </c>
      <c r="Q95" s="43">
        <v>742445.85</v>
      </c>
      <c r="R95" s="43">
        <v>1867008.3</v>
      </c>
      <c r="S95" s="43">
        <v>113453</v>
      </c>
      <c r="T95" s="43">
        <v>2241783.062475</v>
      </c>
      <c r="U95" s="45"/>
      <c r="V95" s="46"/>
      <c r="W95" s="46">
        <v>45979</v>
      </c>
      <c r="X95"/>
      <c r="Y95"/>
    </row>
    <row r="96" spans="1:25">
      <c r="A96" s="37">
        <v>78</v>
      </c>
      <c r="B96" s="38" t="s">
        <v>73</v>
      </c>
      <c r="C96" s="39" t="s">
        <v>201</v>
      </c>
      <c r="D96" s="39" t="s">
        <v>202</v>
      </c>
      <c r="E96" s="38"/>
      <c r="F96" s="40"/>
      <c r="G96" s="78" t="s">
        <v>76</v>
      </c>
      <c r="H96" s="39" t="s">
        <v>77</v>
      </c>
      <c r="I96" s="41"/>
      <c r="J96" s="42">
        <v>1</v>
      </c>
      <c r="K96" s="43">
        <v>18.6</v>
      </c>
      <c r="L96" s="43">
        <v>18.6</v>
      </c>
      <c r="M96" s="44">
        <f>IFERROR(N96+P96+Q96,0)</f>
        <v>1582669.35</v>
      </c>
      <c r="N96" s="43">
        <v>881546.83</v>
      </c>
      <c r="O96" s="43">
        <v>0</v>
      </c>
      <c r="P96" s="43">
        <v>350561.26</v>
      </c>
      <c r="Q96" s="43">
        <v>350561.26</v>
      </c>
      <c r="R96" s="43">
        <v>881546.83</v>
      </c>
      <c r="S96" s="43">
        <v>113453</v>
      </c>
      <c r="T96" s="43">
        <v>881546.82795</v>
      </c>
      <c r="U96" s="45"/>
      <c r="V96" s="46"/>
      <c r="W96" s="46"/>
      <c r="X96"/>
      <c r="Y96"/>
    </row>
    <row r="97" spans="1:25">
      <c r="A97" s="37">
        <v>79</v>
      </c>
      <c r="B97" s="38" t="s">
        <v>73</v>
      </c>
      <c r="C97" s="39" t="s">
        <v>201</v>
      </c>
      <c r="D97" s="39" t="s">
        <v>203</v>
      </c>
      <c r="E97" s="38"/>
      <c r="F97" s="40"/>
      <c r="G97" s="78" t="s">
        <v>76</v>
      </c>
      <c r="H97" s="39" t="s">
        <v>77</v>
      </c>
      <c r="I97" s="41"/>
      <c r="J97" s="42">
        <v>1</v>
      </c>
      <c r="K97" s="43">
        <v>17.8</v>
      </c>
      <c r="L97" s="43">
        <v>17.8</v>
      </c>
      <c r="M97" s="44">
        <f>IFERROR(N97+P97+Q97,0)</f>
        <v>1514597.55</v>
      </c>
      <c r="N97" s="43">
        <v>843630.84</v>
      </c>
      <c r="O97" s="43">
        <v>0</v>
      </c>
      <c r="P97" s="43">
        <v>335483.35</v>
      </c>
      <c r="Q97" s="43">
        <v>335483.36</v>
      </c>
      <c r="R97" s="43">
        <v>843630.84</v>
      </c>
      <c r="S97" s="43">
        <v>113453</v>
      </c>
      <c r="T97" s="43">
        <v>843630.83535</v>
      </c>
      <c r="U97" s="45"/>
      <c r="V97" s="46"/>
      <c r="W97" s="46"/>
      <c r="X97"/>
      <c r="Y97"/>
    </row>
    <row r="98" spans="1:25">
      <c r="A98" s="37">
        <v>80</v>
      </c>
      <c r="B98" s="38" t="s">
        <v>73</v>
      </c>
      <c r="C98" s="39" t="s">
        <v>201</v>
      </c>
      <c r="D98" s="39" t="s">
        <v>204</v>
      </c>
      <c r="E98" s="38"/>
      <c r="F98" s="40"/>
      <c r="G98" s="78" t="s">
        <v>76</v>
      </c>
      <c r="H98" s="39" t="s">
        <v>77</v>
      </c>
      <c r="I98" s="41"/>
      <c r="J98" s="42">
        <v>1</v>
      </c>
      <c r="K98" s="43">
        <v>17.4</v>
      </c>
      <c r="L98" s="43">
        <v>17.4</v>
      </c>
      <c r="M98" s="44">
        <f>IFERROR(N98+P98+Q98,0)</f>
        <v>1480561.65</v>
      </c>
      <c r="N98" s="43">
        <v>824672.84</v>
      </c>
      <c r="O98" s="43">
        <v>0</v>
      </c>
      <c r="P98" s="43">
        <v>327944.4</v>
      </c>
      <c r="Q98" s="43">
        <v>327944.41</v>
      </c>
      <c r="R98" s="43">
        <v>824672.84</v>
      </c>
      <c r="S98" s="43">
        <v>113453</v>
      </c>
      <c r="T98" s="43">
        <v>824672.83905</v>
      </c>
      <c r="U98" s="45"/>
      <c r="V98" s="46"/>
      <c r="W98" s="46"/>
      <c r="X98"/>
      <c r="Y98"/>
    </row>
    <row r="99" spans="1:25">
      <c r="A99" s="37">
        <v>81</v>
      </c>
      <c r="B99" s="38" t="s">
        <v>73</v>
      </c>
      <c r="C99" s="39" t="s">
        <v>201</v>
      </c>
      <c r="D99" s="39" t="s">
        <v>205</v>
      </c>
      <c r="E99" s="38"/>
      <c r="F99" s="40"/>
      <c r="G99" s="78" t="s">
        <v>76</v>
      </c>
      <c r="H99" s="39" t="s">
        <v>77</v>
      </c>
      <c r="I99" s="41"/>
      <c r="J99" s="42">
        <v>1</v>
      </c>
      <c r="K99" s="43">
        <v>23.8</v>
      </c>
      <c r="L99" s="43">
        <v>23.8</v>
      </c>
      <c r="M99" s="44">
        <f>IFERROR(N99+P99+Q99,0)</f>
        <v>2025136.05</v>
      </c>
      <c r="N99" s="43">
        <v>1128000.78</v>
      </c>
      <c r="O99" s="43">
        <v>0</v>
      </c>
      <c r="P99" s="43">
        <v>448567.63</v>
      </c>
      <c r="Q99" s="43">
        <v>448567.64</v>
      </c>
      <c r="R99" s="43">
        <v>1128000.78</v>
      </c>
      <c r="S99" s="43">
        <v>113453</v>
      </c>
      <c r="T99" s="43">
        <v>1128000.77985</v>
      </c>
      <c r="U99" s="45"/>
      <c r="V99" s="46"/>
      <c r="W99" s="46"/>
      <c r="X99"/>
      <c r="Y99"/>
    </row>
    <row r="100" spans="1:25">
      <c r="A100" s="37">
        <v>82</v>
      </c>
      <c r="B100" s="38" t="s">
        <v>73</v>
      </c>
      <c r="C100" s="39" t="s">
        <v>206</v>
      </c>
      <c r="D100" s="39" t="s">
        <v>207</v>
      </c>
      <c r="E100" s="38"/>
      <c r="F100" s="40"/>
      <c r="G100" s="78" t="s">
        <v>76</v>
      </c>
      <c r="H100" s="39" t="s">
        <v>77</v>
      </c>
      <c r="I100" s="41"/>
      <c r="J100" s="42">
        <v>1</v>
      </c>
      <c r="K100" s="43">
        <v>15.9</v>
      </c>
      <c r="L100" s="43">
        <v>15.9</v>
      </c>
      <c r="M100" s="44">
        <f>IFERROR(N100+P100+Q100,0)</f>
        <v>1223800</v>
      </c>
      <c r="N100" s="43">
        <v>681656.6</v>
      </c>
      <c r="O100" s="43">
        <v>0</v>
      </c>
      <c r="P100" s="43">
        <v>271071.7</v>
      </c>
      <c r="Q100" s="43">
        <v>271071.7</v>
      </c>
      <c r="R100" s="43">
        <v>681656.6</v>
      </c>
      <c r="S100" s="43">
        <v>113453</v>
      </c>
      <c r="T100" s="43">
        <v>753580.352925</v>
      </c>
      <c r="U100" s="45"/>
      <c r="V100" s="46"/>
      <c r="W100" s="46">
        <v>45959</v>
      </c>
      <c r="X100"/>
      <c r="Y100"/>
    </row>
    <row r="101" spans="1:25">
      <c r="A101" s="37">
        <v>83</v>
      </c>
      <c r="B101" s="38" t="s">
        <v>73</v>
      </c>
      <c r="C101" s="39" t="s">
        <v>208</v>
      </c>
      <c r="D101" s="39" t="s">
        <v>209</v>
      </c>
      <c r="E101" s="38"/>
      <c r="F101" s="40"/>
      <c r="G101" s="78" t="s">
        <v>76</v>
      </c>
      <c r="H101" s="39" t="s">
        <v>77</v>
      </c>
      <c r="I101" s="41"/>
      <c r="J101" s="42">
        <v>1</v>
      </c>
      <c r="K101" s="43">
        <v>39</v>
      </c>
      <c r="L101" s="43">
        <v>39</v>
      </c>
      <c r="M101" s="44">
        <f>IFERROR(N101+P101+Q101,0)</f>
        <v>3318500.25</v>
      </c>
      <c r="N101" s="43">
        <v>1848404.64</v>
      </c>
      <c r="O101" s="43">
        <v>0</v>
      </c>
      <c r="P101" s="43">
        <v>735047.8</v>
      </c>
      <c r="Q101" s="43">
        <v>735047.81</v>
      </c>
      <c r="R101" s="43">
        <v>1848404.64</v>
      </c>
      <c r="S101" s="43">
        <v>113453</v>
      </c>
      <c r="T101" s="43">
        <v>1848404.63925</v>
      </c>
      <c r="U101" s="45"/>
      <c r="V101" s="46"/>
      <c r="W101" s="46">
        <v>45959</v>
      </c>
      <c r="X101"/>
      <c r="Y101"/>
    </row>
    <row r="102" spans="1:25">
      <c r="A102" s="37">
        <v>84</v>
      </c>
      <c r="B102" s="38" t="s">
        <v>73</v>
      </c>
      <c r="C102" s="39" t="s">
        <v>210</v>
      </c>
      <c r="D102" s="39" t="s">
        <v>211</v>
      </c>
      <c r="E102" s="38"/>
      <c r="F102" s="40"/>
      <c r="G102" s="78" t="s">
        <v>76</v>
      </c>
      <c r="H102" s="39" t="s">
        <v>77</v>
      </c>
      <c r="I102" s="41"/>
      <c r="J102" s="42">
        <v>1</v>
      </c>
      <c r="K102" s="43">
        <v>46.6</v>
      </c>
      <c r="L102" s="43">
        <v>46.6</v>
      </c>
      <c r="M102" s="44">
        <f>IFERROR(N102+P102+Q102,0)</f>
        <v>3924500</v>
      </c>
      <c r="N102" s="43">
        <v>2185946.5</v>
      </c>
      <c r="O102" s="43">
        <v>0</v>
      </c>
      <c r="P102" s="43">
        <v>869276.75</v>
      </c>
      <c r="Q102" s="43">
        <v>869276.75</v>
      </c>
      <c r="R102" s="43">
        <v>2185946.5</v>
      </c>
      <c r="S102" s="43">
        <v>113453</v>
      </c>
      <c r="T102" s="43">
        <v>2208606.56895</v>
      </c>
      <c r="U102" s="45"/>
      <c r="V102" s="46"/>
      <c r="W102" s="46">
        <v>45980</v>
      </c>
      <c r="X102"/>
      <c r="Y102"/>
    </row>
    <row r="103" spans="1:25">
      <c r="A103" s="37">
        <v>85</v>
      </c>
      <c r="B103" s="38" t="s">
        <v>73</v>
      </c>
      <c r="C103" s="39" t="s">
        <v>212</v>
      </c>
      <c r="D103" s="39" t="s">
        <v>213</v>
      </c>
      <c r="E103" s="38"/>
      <c r="F103" s="40"/>
      <c r="G103" s="78" t="s">
        <v>76</v>
      </c>
      <c r="H103" s="39" t="s">
        <v>77</v>
      </c>
      <c r="I103" s="41"/>
      <c r="J103" s="42">
        <v>1</v>
      </c>
      <c r="K103" s="43">
        <v>26.5</v>
      </c>
      <c r="L103" s="43">
        <v>26.5</v>
      </c>
      <c r="M103" s="44">
        <f>IFERROR(N103+P103+Q103,0)</f>
        <v>1856900</v>
      </c>
      <c r="N103" s="43">
        <v>1034293.3</v>
      </c>
      <c r="O103" s="43">
        <v>0</v>
      </c>
      <c r="P103" s="43">
        <v>411303.35</v>
      </c>
      <c r="Q103" s="43">
        <v>411303.35</v>
      </c>
      <c r="R103" s="43">
        <v>1034293.3</v>
      </c>
      <c r="S103" s="43">
        <v>113453</v>
      </c>
      <c r="T103" s="43">
        <v>1255967.254875</v>
      </c>
      <c r="U103" s="45"/>
      <c r="V103" s="46"/>
      <c r="W103" s="46">
        <v>45797</v>
      </c>
      <c r="X103"/>
      <c r="Y103"/>
    </row>
    <row r="104" spans="1:25">
      <c r="A104" s="37">
        <v>86</v>
      </c>
      <c r="B104" s="38" t="s">
        <v>73</v>
      </c>
      <c r="C104" s="39" t="s">
        <v>214</v>
      </c>
      <c r="D104" s="39" t="s">
        <v>215</v>
      </c>
      <c r="E104" s="38"/>
      <c r="F104" s="40"/>
      <c r="G104" s="78" t="s">
        <v>76</v>
      </c>
      <c r="H104" s="39" t="s">
        <v>77</v>
      </c>
      <c r="I104" s="41"/>
      <c r="J104" s="42">
        <v>1</v>
      </c>
      <c r="K104" s="43">
        <v>43.5</v>
      </c>
      <c r="L104" s="43">
        <v>43.5</v>
      </c>
      <c r="M104" s="44">
        <f>IFERROR(N104+P104+Q104,0)</f>
        <v>3590200</v>
      </c>
      <c r="N104" s="43">
        <v>1999741.4</v>
      </c>
      <c r="O104" s="43">
        <v>0</v>
      </c>
      <c r="P104" s="43">
        <v>795229.3</v>
      </c>
      <c r="Q104" s="43">
        <v>795229.3</v>
      </c>
      <c r="R104" s="43">
        <v>1999741.4</v>
      </c>
      <c r="S104" s="43">
        <v>113453</v>
      </c>
      <c r="T104" s="43">
        <v>2061682.097625</v>
      </c>
      <c r="U104" s="45"/>
      <c r="V104" s="46"/>
      <c r="W104" s="46">
        <v>45958</v>
      </c>
      <c r="X104"/>
      <c r="Y104"/>
    </row>
    <row r="105" spans="1:25">
      <c r="A105" s="37">
        <v>87</v>
      </c>
      <c r="B105" s="38" t="s">
        <v>73</v>
      </c>
      <c r="C105" s="39" t="s">
        <v>216</v>
      </c>
      <c r="D105" s="39" t="s">
        <v>217</v>
      </c>
      <c r="E105" s="38"/>
      <c r="F105" s="40"/>
      <c r="G105" s="78" t="s">
        <v>76</v>
      </c>
      <c r="H105" s="39" t="s">
        <v>77</v>
      </c>
      <c r="I105" s="41"/>
      <c r="J105" s="42">
        <v>1</v>
      </c>
      <c r="K105" s="43">
        <v>39.2</v>
      </c>
      <c r="L105" s="43">
        <v>39.2</v>
      </c>
      <c r="M105" s="44">
        <f>IFERROR(N105+P105+Q105,0)</f>
        <v>3266300</v>
      </c>
      <c r="N105" s="43">
        <v>1819329.1</v>
      </c>
      <c r="O105" s="43">
        <v>0</v>
      </c>
      <c r="P105" s="43">
        <v>723485.45</v>
      </c>
      <c r="Q105" s="43">
        <v>723485.45</v>
      </c>
      <c r="R105" s="43">
        <v>1819329.1</v>
      </c>
      <c r="S105" s="43">
        <v>113453</v>
      </c>
      <c r="T105" s="43">
        <v>1857883.6374</v>
      </c>
      <c r="U105" s="45"/>
      <c r="V105" s="46"/>
      <c r="W105" s="46">
        <v>45950</v>
      </c>
      <c r="X105"/>
      <c r="Y105"/>
    </row>
    <row r="106" spans="1:25">
      <c r="A106" s="37">
        <v>88</v>
      </c>
      <c r="B106" s="38" t="s">
        <v>73</v>
      </c>
      <c r="C106" s="39" t="s">
        <v>218</v>
      </c>
      <c r="D106" s="39" t="s">
        <v>219</v>
      </c>
      <c r="E106" s="38"/>
      <c r="F106" s="40"/>
      <c r="G106" s="78" t="s">
        <v>76</v>
      </c>
      <c r="H106" s="39" t="s">
        <v>77</v>
      </c>
      <c r="I106" s="41"/>
      <c r="J106" s="42">
        <v>1</v>
      </c>
      <c r="K106" s="43">
        <v>45.4</v>
      </c>
      <c r="L106" s="43">
        <v>45.4</v>
      </c>
      <c r="M106" s="44">
        <f>IFERROR(N106+P106+Q106,0)</f>
        <v>3863074.65</v>
      </c>
      <c r="N106" s="43">
        <v>2151732.58</v>
      </c>
      <c r="O106" s="43">
        <v>0</v>
      </c>
      <c r="P106" s="43">
        <v>855671.03</v>
      </c>
      <c r="Q106" s="43">
        <v>855671.04</v>
      </c>
      <c r="R106" s="43">
        <v>2151732.58</v>
      </c>
      <c r="S106" s="43">
        <v>113453</v>
      </c>
      <c r="T106" s="43">
        <v>2151732.58005</v>
      </c>
      <c r="U106" s="45"/>
      <c r="V106" s="46"/>
      <c r="W106" s="46">
        <v>45981</v>
      </c>
      <c r="X106"/>
      <c r="Y106"/>
    </row>
    <row r="107" spans="1:25">
      <c r="A107" s="37">
        <v>89</v>
      </c>
      <c r="B107" s="38" t="s">
        <v>73</v>
      </c>
      <c r="C107" s="39" t="s">
        <v>218</v>
      </c>
      <c r="D107" s="39" t="s">
        <v>220</v>
      </c>
      <c r="E107" s="38"/>
      <c r="F107" s="40"/>
      <c r="G107" s="78" t="s">
        <v>76</v>
      </c>
      <c r="H107" s="39" t="s">
        <v>77</v>
      </c>
      <c r="I107" s="41"/>
      <c r="J107" s="42">
        <v>1</v>
      </c>
      <c r="K107" s="43">
        <v>49.8</v>
      </c>
      <c r="L107" s="43">
        <v>49.8</v>
      </c>
      <c r="M107" s="44">
        <f>IFERROR(N107+P107+Q107,0)</f>
        <v>4237469.55</v>
      </c>
      <c r="N107" s="43">
        <v>2360270.54</v>
      </c>
      <c r="O107" s="43">
        <v>0</v>
      </c>
      <c r="P107" s="43">
        <v>938599.5</v>
      </c>
      <c r="Q107" s="43">
        <v>938599.51</v>
      </c>
      <c r="R107" s="43">
        <v>2360270.54</v>
      </c>
      <c r="S107" s="43">
        <v>113453</v>
      </c>
      <c r="T107" s="43">
        <v>2360270.53935</v>
      </c>
      <c r="U107" s="45"/>
      <c r="V107" s="46"/>
      <c r="W107" s="46">
        <v>45981</v>
      </c>
      <c r="X107"/>
      <c r="Y107"/>
    </row>
    <row r="108" spans="1:25">
      <c r="A108" s="37">
        <v>90</v>
      </c>
      <c r="B108" s="38" t="s">
        <v>73</v>
      </c>
      <c r="C108" s="39" t="s">
        <v>218</v>
      </c>
      <c r="D108" s="39" t="s">
        <v>221</v>
      </c>
      <c r="E108" s="38"/>
      <c r="F108" s="40"/>
      <c r="G108" s="78" t="s">
        <v>76</v>
      </c>
      <c r="H108" s="39" t="s">
        <v>77</v>
      </c>
      <c r="I108" s="41"/>
      <c r="J108" s="42">
        <v>1</v>
      </c>
      <c r="K108" s="43">
        <v>22.7</v>
      </c>
      <c r="L108" s="43">
        <v>22.7</v>
      </c>
      <c r="M108" s="44">
        <f>IFERROR(N108+P108+Q108,0)</f>
        <v>1931537.32</v>
      </c>
      <c r="N108" s="43">
        <v>1075866.29</v>
      </c>
      <c r="O108" s="43">
        <v>0</v>
      </c>
      <c r="P108" s="43">
        <v>427835.51</v>
      </c>
      <c r="Q108" s="43">
        <v>427835.52</v>
      </c>
      <c r="R108" s="43">
        <v>1075866.29</v>
      </c>
      <c r="S108" s="43">
        <v>113453</v>
      </c>
      <c r="T108" s="43">
        <v>1075866.290025</v>
      </c>
      <c r="U108" s="45"/>
      <c r="V108" s="46"/>
      <c r="W108" s="46"/>
      <c r="X108"/>
      <c r="Y108"/>
    </row>
    <row r="109" spans="1:25">
      <c r="A109" s="37">
        <v>91</v>
      </c>
      <c r="B109" s="38" t="s">
        <v>73</v>
      </c>
      <c r="C109" s="39" t="s">
        <v>222</v>
      </c>
      <c r="D109" s="39" t="s">
        <v>223</v>
      </c>
      <c r="E109" s="38"/>
      <c r="F109" s="40"/>
      <c r="G109" s="78" t="s">
        <v>76</v>
      </c>
      <c r="H109" s="39" t="s">
        <v>77</v>
      </c>
      <c r="I109" s="41"/>
      <c r="J109" s="42">
        <v>1</v>
      </c>
      <c r="K109" s="43">
        <v>53.4</v>
      </c>
      <c r="L109" s="43">
        <v>53.4</v>
      </c>
      <c r="M109" s="44">
        <f>IFERROR(N109+P109+Q109,0)</f>
        <v>4144100</v>
      </c>
      <c r="N109" s="43">
        <v>2308263.7</v>
      </c>
      <c r="O109" s="43">
        <v>0</v>
      </c>
      <c r="P109" s="43">
        <v>917918.15</v>
      </c>
      <c r="Q109" s="43">
        <v>917918.15</v>
      </c>
      <c r="R109" s="43">
        <v>2308263.7</v>
      </c>
      <c r="S109" s="43">
        <v>113453</v>
      </c>
      <c r="T109" s="43">
        <v>2530892.50605</v>
      </c>
      <c r="U109" s="45"/>
      <c r="V109" s="46"/>
      <c r="W109" s="46">
        <v>45853</v>
      </c>
      <c r="X109"/>
      <c r="Y109"/>
    </row>
    <row r="110" spans="1:25">
      <c r="A110" s="37">
        <v>92</v>
      </c>
      <c r="B110" s="38" t="s">
        <v>73</v>
      </c>
      <c r="C110" s="39" t="s">
        <v>224</v>
      </c>
      <c r="D110" s="39" t="s">
        <v>225</v>
      </c>
      <c r="E110" s="38"/>
      <c r="F110" s="40"/>
      <c r="G110" s="78" t="s">
        <v>76</v>
      </c>
      <c r="H110" s="39" t="s">
        <v>77</v>
      </c>
      <c r="I110" s="41"/>
      <c r="J110" s="42">
        <v>1</v>
      </c>
      <c r="K110" s="43">
        <v>41.4</v>
      </c>
      <c r="L110" s="43">
        <v>41.4</v>
      </c>
      <c r="M110" s="44">
        <f>IFERROR(N110+P110+Q110,0)</f>
        <v>3522715.65</v>
      </c>
      <c r="N110" s="43">
        <v>1962152.62</v>
      </c>
      <c r="O110" s="43">
        <v>0</v>
      </c>
      <c r="P110" s="43">
        <v>780281.51</v>
      </c>
      <c r="Q110" s="43">
        <v>780281.52</v>
      </c>
      <c r="R110" s="43">
        <v>1962152.62</v>
      </c>
      <c r="S110" s="43">
        <v>113453</v>
      </c>
      <c r="T110" s="43">
        <v>1962152.61705</v>
      </c>
      <c r="U110" s="45"/>
      <c r="V110" s="46"/>
      <c r="W110" s="46">
        <v>45861</v>
      </c>
      <c r="X110"/>
      <c r="Y110"/>
    </row>
    <row r="111" spans="1:25">
      <c r="A111" s="37">
        <v>93</v>
      </c>
      <c r="B111" s="38" t="s">
        <v>73</v>
      </c>
      <c r="C111" s="39" t="s">
        <v>224</v>
      </c>
      <c r="D111" s="39" t="s">
        <v>226</v>
      </c>
      <c r="E111" s="38"/>
      <c r="F111" s="40"/>
      <c r="G111" s="78" t="s">
        <v>76</v>
      </c>
      <c r="H111" s="39" t="s">
        <v>77</v>
      </c>
      <c r="I111" s="41"/>
      <c r="J111" s="42">
        <v>1</v>
      </c>
      <c r="K111" s="43">
        <v>40</v>
      </c>
      <c r="L111" s="43">
        <v>40</v>
      </c>
      <c r="M111" s="44">
        <f>IFERROR(N111+P111+Q111,0)</f>
        <v>3403590</v>
      </c>
      <c r="N111" s="43">
        <v>1895799.63</v>
      </c>
      <c r="O111" s="43">
        <v>0</v>
      </c>
      <c r="P111" s="43">
        <v>753895.18</v>
      </c>
      <c r="Q111" s="43">
        <v>753895.19</v>
      </c>
      <c r="R111" s="43">
        <v>1895799.63</v>
      </c>
      <c r="S111" s="43">
        <v>113453</v>
      </c>
      <c r="T111" s="43">
        <v>1895799.63</v>
      </c>
      <c r="U111" s="45"/>
      <c r="V111" s="46"/>
      <c r="W111" s="46">
        <v>45866</v>
      </c>
      <c r="X111"/>
      <c r="Y111"/>
    </row>
    <row r="112" spans="1:25">
      <c r="A112" s="37">
        <v>94</v>
      </c>
      <c r="B112" s="38" t="s">
        <v>73</v>
      </c>
      <c r="C112" s="39" t="s">
        <v>224</v>
      </c>
      <c r="D112" s="39" t="s">
        <v>227</v>
      </c>
      <c r="E112" s="38"/>
      <c r="F112" s="40"/>
      <c r="G112" s="78" t="s">
        <v>76</v>
      </c>
      <c r="H112" s="39" t="s">
        <v>77</v>
      </c>
      <c r="I112" s="41"/>
      <c r="J112" s="42">
        <v>1</v>
      </c>
      <c r="K112" s="43">
        <v>29.8</v>
      </c>
      <c r="L112" s="43">
        <v>29.8</v>
      </c>
      <c r="M112" s="44">
        <f>IFERROR(N112+P112+Q112,0)</f>
        <v>2535674.54</v>
      </c>
      <c r="N112" s="43">
        <v>1412370.72</v>
      </c>
      <c r="O112" s="43">
        <v>0</v>
      </c>
      <c r="P112" s="43">
        <v>561651.91</v>
      </c>
      <c r="Q112" s="43">
        <v>561651.91</v>
      </c>
      <c r="R112" s="43">
        <v>1412370.72</v>
      </c>
      <c r="S112" s="43">
        <v>113453</v>
      </c>
      <c r="T112" s="43">
        <v>1412370.72435</v>
      </c>
      <c r="U112" s="45"/>
      <c r="V112" s="46"/>
      <c r="W112" s="46">
        <v>45860</v>
      </c>
      <c r="X112"/>
      <c r="Y112"/>
    </row>
    <row r="113" spans="1:25">
      <c r="A113" s="37">
        <v>95</v>
      </c>
      <c r="B113" s="38" t="s">
        <v>73</v>
      </c>
      <c r="C113" s="39" t="s">
        <v>228</v>
      </c>
      <c r="D113" s="39" t="s">
        <v>229</v>
      </c>
      <c r="E113" s="38"/>
      <c r="F113" s="40"/>
      <c r="G113" s="78" t="s">
        <v>76</v>
      </c>
      <c r="H113" s="39" t="s">
        <v>77</v>
      </c>
      <c r="I113" s="41"/>
      <c r="J113" s="42">
        <v>1</v>
      </c>
      <c r="K113" s="43">
        <v>41.1</v>
      </c>
      <c r="L113" s="43">
        <v>41.1</v>
      </c>
      <c r="M113" s="44">
        <f>IFERROR(N113+P113+Q113,0)</f>
        <v>3321600</v>
      </c>
      <c r="N113" s="43">
        <v>1850131.2</v>
      </c>
      <c r="O113" s="43">
        <v>0</v>
      </c>
      <c r="P113" s="43">
        <v>735734.4</v>
      </c>
      <c r="Q113" s="43">
        <v>735734.4</v>
      </c>
      <c r="R113" s="43">
        <v>1850131.2</v>
      </c>
      <c r="S113" s="43">
        <v>113453</v>
      </c>
      <c r="T113" s="43">
        <v>1947934.119825</v>
      </c>
      <c r="U113" s="45"/>
      <c r="V113" s="46"/>
      <c r="W113" s="46">
        <v>45961</v>
      </c>
      <c r="X113"/>
      <c r="Y113"/>
    </row>
    <row r="114" spans="1:25">
      <c r="A114" s="37">
        <v>96</v>
      </c>
      <c r="B114" s="38" t="s">
        <v>73</v>
      </c>
      <c r="C114" s="39" t="s">
        <v>230</v>
      </c>
      <c r="D114" s="39" t="s">
        <v>231</v>
      </c>
      <c r="E114" s="38"/>
      <c r="F114" s="40"/>
      <c r="G114" s="78" t="s">
        <v>76</v>
      </c>
      <c r="H114" s="39" t="s">
        <v>77</v>
      </c>
      <c r="I114" s="41"/>
      <c r="J114" s="42">
        <v>1</v>
      </c>
      <c r="K114" s="43">
        <v>68.3</v>
      </c>
      <c r="L114" s="43">
        <v>68.3</v>
      </c>
      <c r="M114" s="44">
        <f>IFERROR(N114+P114+Q114,0)</f>
        <v>4475300</v>
      </c>
      <c r="N114" s="43">
        <v>2492742.1</v>
      </c>
      <c r="O114" s="43">
        <v>0</v>
      </c>
      <c r="P114" s="43">
        <v>991278.95</v>
      </c>
      <c r="Q114" s="43">
        <v>991278.95</v>
      </c>
      <c r="R114" s="43">
        <v>2492742.1</v>
      </c>
      <c r="S114" s="43">
        <v>113453</v>
      </c>
      <c r="T114" s="43">
        <v>3237077.868225</v>
      </c>
      <c r="U114" s="45"/>
      <c r="V114" s="46"/>
      <c r="W114" s="46">
        <v>45960</v>
      </c>
      <c r="X114"/>
      <c r="Y114"/>
    </row>
    <row r="115" spans="1:25">
      <c r="A115" s="37">
        <v>97</v>
      </c>
      <c r="B115" s="38" t="s">
        <v>73</v>
      </c>
      <c r="C115" s="39" t="s">
        <v>232</v>
      </c>
      <c r="D115" s="39" t="s">
        <v>233</v>
      </c>
      <c r="E115" s="38"/>
      <c r="F115" s="40"/>
      <c r="G115" s="78" t="s">
        <v>76</v>
      </c>
      <c r="H115" s="39" t="s">
        <v>77</v>
      </c>
      <c r="I115" s="41"/>
      <c r="J115" s="42">
        <v>1</v>
      </c>
      <c r="K115" s="43">
        <v>36.5</v>
      </c>
      <c r="L115" s="43">
        <v>36.5</v>
      </c>
      <c r="M115" s="44">
        <f>IFERROR(N115+P115+Q115,0)</f>
        <v>3066500</v>
      </c>
      <c r="N115" s="43">
        <v>1708040.5</v>
      </c>
      <c r="O115" s="43">
        <v>0</v>
      </c>
      <c r="P115" s="43">
        <v>679229.75</v>
      </c>
      <c r="Q115" s="43">
        <v>679229.75</v>
      </c>
      <c r="R115" s="43">
        <v>1708040.5</v>
      </c>
      <c r="S115" s="43">
        <v>113453</v>
      </c>
      <c r="T115" s="43">
        <v>1729917.162375</v>
      </c>
      <c r="U115" s="45"/>
      <c r="V115" s="46"/>
      <c r="W115" s="46"/>
      <c r="X115"/>
      <c r="Y115"/>
    </row>
    <row r="116" spans="1:25">
      <c r="A116" s="37">
        <v>98</v>
      </c>
      <c r="B116" s="38" t="s">
        <v>73</v>
      </c>
      <c r="C116" s="39" t="s">
        <v>234</v>
      </c>
      <c r="D116" s="39" t="s">
        <v>235</v>
      </c>
      <c r="E116" s="38"/>
      <c r="F116" s="40"/>
      <c r="G116" s="78" t="s">
        <v>76</v>
      </c>
      <c r="H116" s="39" t="s">
        <v>77</v>
      </c>
      <c r="I116" s="41"/>
      <c r="J116" s="42">
        <v>1</v>
      </c>
      <c r="K116" s="43">
        <v>36</v>
      </c>
      <c r="L116" s="43">
        <v>36</v>
      </c>
      <c r="M116" s="44">
        <f>IFERROR(N116+P116+Q116,0)</f>
        <v>2989000</v>
      </c>
      <c r="N116" s="43">
        <v>1664873</v>
      </c>
      <c r="O116" s="43">
        <v>0</v>
      </c>
      <c r="P116" s="43">
        <v>662063.5</v>
      </c>
      <c r="Q116" s="43">
        <v>662063.5</v>
      </c>
      <c r="R116" s="43">
        <v>1664873</v>
      </c>
      <c r="S116" s="43">
        <v>113453</v>
      </c>
      <c r="T116" s="43">
        <v>1706219.667</v>
      </c>
      <c r="U116" s="45"/>
      <c r="V116" s="46"/>
      <c r="W116" s="46">
        <v>45958</v>
      </c>
      <c r="X116"/>
      <c r="Y116"/>
    </row>
    <row r="117" spans="1:25">
      <c r="A117" s="37">
        <v>99</v>
      </c>
      <c r="B117" s="38" t="s">
        <v>73</v>
      </c>
      <c r="C117" s="39" t="s">
        <v>234</v>
      </c>
      <c r="D117" s="39" t="s">
        <v>236</v>
      </c>
      <c r="E117" s="38"/>
      <c r="F117" s="40"/>
      <c r="G117" s="78" t="s">
        <v>76</v>
      </c>
      <c r="H117" s="39" t="s">
        <v>77</v>
      </c>
      <c r="I117" s="41"/>
      <c r="J117" s="42">
        <v>1</v>
      </c>
      <c r="K117" s="43">
        <v>25.6</v>
      </c>
      <c r="L117" s="43">
        <v>25.6</v>
      </c>
      <c r="M117" s="44">
        <f>IFERROR(N117+P117+Q117,0)</f>
        <v>1797104</v>
      </c>
      <c r="N117" s="43">
        <v>1000986.93</v>
      </c>
      <c r="O117" s="43">
        <v>0</v>
      </c>
      <c r="P117" s="43">
        <v>398058.53</v>
      </c>
      <c r="Q117" s="43">
        <v>398058.54</v>
      </c>
      <c r="R117" s="43">
        <v>1000986.93</v>
      </c>
      <c r="S117" s="43">
        <v>113453</v>
      </c>
      <c r="T117" s="43">
        <v>1213311.7632</v>
      </c>
      <c r="U117" s="45"/>
      <c r="V117" s="46"/>
      <c r="W117" s="46">
        <v>45799</v>
      </c>
      <c r="X117"/>
      <c r="Y117"/>
    </row>
    <row r="118" spans="1:25">
      <c r="A118" s="37">
        <v>100</v>
      </c>
      <c r="B118" s="38" t="s">
        <v>73</v>
      </c>
      <c r="C118" s="39" t="s">
        <v>237</v>
      </c>
      <c r="D118" s="39" t="s">
        <v>238</v>
      </c>
      <c r="E118" s="38"/>
      <c r="F118" s="40"/>
      <c r="G118" s="78" t="s">
        <v>76</v>
      </c>
      <c r="H118" s="39" t="s">
        <v>77</v>
      </c>
      <c r="I118" s="41"/>
      <c r="J118" s="42">
        <v>1</v>
      </c>
      <c r="K118" s="43">
        <v>25.6</v>
      </c>
      <c r="L118" s="43">
        <v>25.6</v>
      </c>
      <c r="M118" s="44">
        <f>IFERROR(N118+P118+Q118,0)</f>
        <v>1818200</v>
      </c>
      <c r="N118" s="43">
        <v>1012737.4</v>
      </c>
      <c r="O118" s="43">
        <v>0</v>
      </c>
      <c r="P118" s="43">
        <v>402731.3</v>
      </c>
      <c r="Q118" s="43">
        <v>402731.3</v>
      </c>
      <c r="R118" s="43">
        <v>1012737.4</v>
      </c>
      <c r="S118" s="43">
        <v>113453</v>
      </c>
      <c r="T118" s="43">
        <v>1213311.7632</v>
      </c>
      <c r="U118" s="45"/>
      <c r="V118" s="46"/>
      <c r="W118" s="46">
        <v>45957</v>
      </c>
      <c r="X118"/>
      <c r="Y118"/>
    </row>
    <row r="119" spans="1:25">
      <c r="A119" s="37">
        <v>101</v>
      </c>
      <c r="B119" s="38" t="s">
        <v>73</v>
      </c>
      <c r="C119" s="39" t="s">
        <v>239</v>
      </c>
      <c r="D119" s="39" t="s">
        <v>240</v>
      </c>
      <c r="E119" s="38"/>
      <c r="F119" s="40"/>
      <c r="G119" s="78" t="s">
        <v>76</v>
      </c>
      <c r="H119" s="39" t="s">
        <v>77</v>
      </c>
      <c r="I119" s="41"/>
      <c r="J119" s="42">
        <v>1</v>
      </c>
      <c r="K119" s="43">
        <v>43.4</v>
      </c>
      <c r="L119" s="43">
        <v>43.4</v>
      </c>
      <c r="M119" s="44">
        <f>IFERROR(N119+P119+Q119,0)</f>
        <v>3692895.15</v>
      </c>
      <c r="N119" s="43">
        <v>2056942.6</v>
      </c>
      <c r="O119" s="43">
        <v>0</v>
      </c>
      <c r="P119" s="43">
        <v>817976.27</v>
      </c>
      <c r="Q119" s="43">
        <v>817976.28</v>
      </c>
      <c r="R119" s="43">
        <v>2056942.6</v>
      </c>
      <c r="S119" s="43">
        <v>113453</v>
      </c>
      <c r="T119" s="43">
        <v>2056942.59855</v>
      </c>
      <c r="U119" s="45"/>
      <c r="V119" s="46"/>
      <c r="W119" s="46"/>
      <c r="X119"/>
      <c r="Y119"/>
    </row>
    <row r="120" spans="1:25">
      <c r="A120" s="37">
        <v>102</v>
      </c>
      <c r="B120" s="38" t="s">
        <v>73</v>
      </c>
      <c r="C120" s="39" t="s">
        <v>241</v>
      </c>
      <c r="D120" s="39" t="s">
        <v>242</v>
      </c>
      <c r="E120" s="38"/>
      <c r="F120" s="40"/>
      <c r="G120" s="78" t="s">
        <v>76</v>
      </c>
      <c r="H120" s="39" t="s">
        <v>77</v>
      </c>
      <c r="I120" s="41"/>
      <c r="J120" s="42">
        <v>1</v>
      </c>
      <c r="K120" s="43">
        <v>44.6</v>
      </c>
      <c r="L120" s="43">
        <v>44.6</v>
      </c>
      <c r="M120" s="44">
        <f>IFERROR(N120+P120+Q120,0)</f>
        <v>3132000</v>
      </c>
      <c r="N120" s="43">
        <v>1744524</v>
      </c>
      <c r="O120" s="43">
        <v>0</v>
      </c>
      <c r="P120" s="43">
        <v>693738</v>
      </c>
      <c r="Q120" s="43">
        <v>693738</v>
      </c>
      <c r="R120" s="43">
        <v>1744524</v>
      </c>
      <c r="S120" s="43">
        <v>113453</v>
      </c>
      <c r="T120" s="43">
        <v>2113816.58745</v>
      </c>
      <c r="U120" s="45"/>
      <c r="V120" s="46"/>
      <c r="W120" s="46">
        <v>45800</v>
      </c>
      <c r="X120"/>
      <c r="Y120"/>
    </row>
    <row r="121" spans="1:25">
      <c r="A121" s="37">
        <v>103</v>
      </c>
      <c r="B121" s="38" t="s">
        <v>73</v>
      </c>
      <c r="C121" s="39" t="s">
        <v>243</v>
      </c>
      <c r="D121" s="39" t="s">
        <v>244</v>
      </c>
      <c r="E121" s="38"/>
      <c r="F121" s="40"/>
      <c r="G121" s="78" t="s">
        <v>76</v>
      </c>
      <c r="H121" s="39" t="s">
        <v>77</v>
      </c>
      <c r="I121" s="41"/>
      <c r="J121" s="42">
        <v>1</v>
      </c>
      <c r="K121" s="43">
        <v>61.9</v>
      </c>
      <c r="L121" s="43">
        <v>61.9</v>
      </c>
      <c r="M121" s="44">
        <f>IFERROR(N121+P121+Q121,0)</f>
        <v>4264700</v>
      </c>
      <c r="N121" s="43">
        <v>2375437.9</v>
      </c>
      <c r="O121" s="43">
        <v>0</v>
      </c>
      <c r="P121" s="43">
        <v>944631.05</v>
      </c>
      <c r="Q121" s="43">
        <v>944631.05</v>
      </c>
      <c r="R121" s="43">
        <v>2375437.9</v>
      </c>
      <c r="S121" s="43">
        <v>113453</v>
      </c>
      <c r="T121" s="43">
        <v>2933749.927425</v>
      </c>
      <c r="U121" s="45"/>
      <c r="V121" s="46"/>
      <c r="W121" s="46">
        <v>45961</v>
      </c>
      <c r="X121"/>
      <c r="Y121"/>
    </row>
    <row r="122" spans="1:25">
      <c r="A122" s="37">
        <v>104</v>
      </c>
      <c r="B122" s="38" t="s">
        <v>73</v>
      </c>
      <c r="C122" s="39" t="s">
        <v>245</v>
      </c>
      <c r="D122" s="39" t="s">
        <v>246</v>
      </c>
      <c r="E122" s="38"/>
      <c r="F122" s="40"/>
      <c r="G122" s="78" t="s">
        <v>76</v>
      </c>
      <c r="H122" s="39" t="s">
        <v>77</v>
      </c>
      <c r="I122" s="41"/>
      <c r="J122" s="42">
        <v>1</v>
      </c>
      <c r="K122" s="43">
        <v>40.6</v>
      </c>
      <c r="L122" s="43">
        <v>40.6</v>
      </c>
      <c r="M122" s="44">
        <f>IFERROR(N122+P122+Q122,0)</f>
        <v>3454643.84</v>
      </c>
      <c r="N122" s="43">
        <v>1924236.62</v>
      </c>
      <c r="O122" s="43">
        <v>0</v>
      </c>
      <c r="P122" s="43">
        <v>765203.61</v>
      </c>
      <c r="Q122" s="43">
        <v>765203.61</v>
      </c>
      <c r="R122" s="43">
        <v>1924236.62</v>
      </c>
      <c r="S122" s="43">
        <v>113453</v>
      </c>
      <c r="T122" s="43">
        <v>1924236.62445</v>
      </c>
      <c r="U122" s="45"/>
      <c r="V122" s="46"/>
      <c r="W122" s="46">
        <v>45863</v>
      </c>
      <c r="X122"/>
      <c r="Y122"/>
    </row>
    <row r="123" spans="1:25">
      <c r="A123" s="37">
        <v>105</v>
      </c>
      <c r="B123" s="38" t="s">
        <v>73</v>
      </c>
      <c r="C123" s="39" t="s">
        <v>245</v>
      </c>
      <c r="D123" s="39" t="s">
        <v>247</v>
      </c>
      <c r="E123" s="38"/>
      <c r="F123" s="40"/>
      <c r="G123" s="78" t="s">
        <v>76</v>
      </c>
      <c r="H123" s="39" t="s">
        <v>77</v>
      </c>
      <c r="I123" s="41"/>
      <c r="J123" s="42">
        <v>1</v>
      </c>
      <c r="K123" s="43">
        <v>41.6</v>
      </c>
      <c r="L123" s="43">
        <v>41.6</v>
      </c>
      <c r="M123" s="44">
        <f>IFERROR(N123+P123+Q123,0)</f>
        <v>3537800</v>
      </c>
      <c r="N123" s="43">
        <v>1970554.6</v>
      </c>
      <c r="O123" s="43">
        <v>0</v>
      </c>
      <c r="P123" s="43">
        <v>783622.7</v>
      </c>
      <c r="Q123" s="43">
        <v>783622.7</v>
      </c>
      <c r="R123" s="43">
        <v>1970554.6</v>
      </c>
      <c r="S123" s="43">
        <v>113453</v>
      </c>
      <c r="T123" s="43">
        <v>1971631.6152</v>
      </c>
      <c r="U123" s="45"/>
      <c r="V123" s="46"/>
      <c r="W123" s="46">
        <v>45863</v>
      </c>
      <c r="X123"/>
      <c r="Y123"/>
    </row>
    <row r="124" spans="1:25">
      <c r="A124" s="37">
        <v>106</v>
      </c>
      <c r="B124" s="38" t="s">
        <v>73</v>
      </c>
      <c r="C124" s="39" t="s">
        <v>248</v>
      </c>
      <c r="D124" s="39" t="s">
        <v>249</v>
      </c>
      <c r="E124" s="38"/>
      <c r="F124" s="40"/>
      <c r="G124" s="78" t="s">
        <v>76</v>
      </c>
      <c r="H124" s="39" t="s">
        <v>77</v>
      </c>
      <c r="I124" s="41"/>
      <c r="J124" s="42">
        <v>1</v>
      </c>
      <c r="K124" s="43">
        <v>30.2</v>
      </c>
      <c r="L124" s="43">
        <v>30.2</v>
      </c>
      <c r="M124" s="44">
        <f>IFERROR(N124+P124+Q124,0)</f>
        <v>2569710.45</v>
      </c>
      <c r="N124" s="43">
        <v>1431328.72</v>
      </c>
      <c r="O124" s="43">
        <v>0</v>
      </c>
      <c r="P124" s="43">
        <v>569190.86</v>
      </c>
      <c r="Q124" s="43">
        <v>569190.87</v>
      </c>
      <c r="R124" s="43">
        <v>1431328.72</v>
      </c>
      <c r="S124" s="43">
        <v>113453</v>
      </c>
      <c r="T124" s="43">
        <v>1431328.72065</v>
      </c>
      <c r="U124" s="45"/>
      <c r="V124" s="46"/>
      <c r="W124" s="46">
        <v>45924</v>
      </c>
      <c r="X124"/>
      <c r="Y124"/>
    </row>
    <row r="125" spans="1:25">
      <c r="A125" s="37">
        <v>107</v>
      </c>
      <c r="B125" s="38" t="s">
        <v>73</v>
      </c>
      <c r="C125" s="39" t="s">
        <v>250</v>
      </c>
      <c r="D125" s="39" t="s">
        <v>251</v>
      </c>
      <c r="E125" s="38"/>
      <c r="F125" s="40"/>
      <c r="G125" s="78" t="s">
        <v>76</v>
      </c>
      <c r="H125" s="39" t="s">
        <v>77</v>
      </c>
      <c r="I125" s="41"/>
      <c r="J125" s="42">
        <v>1</v>
      </c>
      <c r="K125" s="43">
        <v>42</v>
      </c>
      <c r="L125" s="43">
        <v>42</v>
      </c>
      <c r="M125" s="44">
        <f>IFERROR(N125+P125+Q125,0)</f>
        <v>3573769.5</v>
      </c>
      <c r="N125" s="43">
        <v>1990589.61</v>
      </c>
      <c r="O125" s="43">
        <v>0</v>
      </c>
      <c r="P125" s="43">
        <v>791589.94</v>
      </c>
      <c r="Q125" s="43">
        <v>791589.95</v>
      </c>
      <c r="R125" s="43">
        <v>1990589.61</v>
      </c>
      <c r="S125" s="43">
        <v>113453</v>
      </c>
      <c r="T125" s="43">
        <v>1990589.6115</v>
      </c>
      <c r="U125" s="45"/>
      <c r="V125" s="46"/>
      <c r="W125" s="46"/>
      <c r="X125"/>
      <c r="Y125"/>
    </row>
    <row r="126" spans="1:25">
      <c r="A126" s="37">
        <v>108</v>
      </c>
      <c r="B126" s="38" t="s">
        <v>73</v>
      </c>
      <c r="C126" s="39" t="s">
        <v>250</v>
      </c>
      <c r="D126" s="39" t="s">
        <v>252</v>
      </c>
      <c r="E126" s="38"/>
      <c r="F126" s="40"/>
      <c r="G126" s="78" t="s">
        <v>76</v>
      </c>
      <c r="H126" s="39" t="s">
        <v>77</v>
      </c>
      <c r="I126" s="41"/>
      <c r="J126" s="42">
        <v>1</v>
      </c>
      <c r="K126" s="43">
        <v>39.6</v>
      </c>
      <c r="L126" s="43">
        <v>39.6</v>
      </c>
      <c r="M126" s="44">
        <f>IFERROR(N126+P126+Q126,0)</f>
        <v>3369554.1</v>
      </c>
      <c r="N126" s="43">
        <v>1876841.63</v>
      </c>
      <c r="O126" s="43">
        <v>0</v>
      </c>
      <c r="P126" s="43">
        <v>746356.23</v>
      </c>
      <c r="Q126" s="43">
        <v>746356.24</v>
      </c>
      <c r="R126" s="43">
        <v>1876841.63</v>
      </c>
      <c r="S126" s="43">
        <v>113453</v>
      </c>
      <c r="T126" s="43">
        <v>1876841.6337</v>
      </c>
      <c r="U126" s="45"/>
      <c r="V126" s="46"/>
      <c r="W126" s="46"/>
      <c r="X126"/>
      <c r="Y126"/>
    </row>
    <row r="127" spans="1:25">
      <c r="A127" s="37">
        <v>109</v>
      </c>
      <c r="B127" s="38" t="s">
        <v>73</v>
      </c>
      <c r="C127" s="39" t="s">
        <v>250</v>
      </c>
      <c r="D127" s="39" t="s">
        <v>253</v>
      </c>
      <c r="E127" s="38"/>
      <c r="F127" s="40"/>
      <c r="G127" s="78" t="s">
        <v>76</v>
      </c>
      <c r="H127" s="39" t="s">
        <v>77</v>
      </c>
      <c r="I127" s="41"/>
      <c r="J127" s="42">
        <v>1</v>
      </c>
      <c r="K127" s="43">
        <v>35.8</v>
      </c>
      <c r="L127" s="43">
        <v>35.8</v>
      </c>
      <c r="M127" s="44">
        <f>IFERROR(N127+P127+Q127,0)</f>
        <v>3006700</v>
      </c>
      <c r="N127" s="43">
        <v>1674731.9</v>
      </c>
      <c r="O127" s="43">
        <v>0</v>
      </c>
      <c r="P127" s="43">
        <v>665984.05</v>
      </c>
      <c r="Q127" s="43">
        <v>665984.05</v>
      </c>
      <c r="R127" s="43">
        <v>1674731.9</v>
      </c>
      <c r="S127" s="43">
        <v>113453</v>
      </c>
      <c r="T127" s="43">
        <v>1696740.66885</v>
      </c>
      <c r="U127" s="45"/>
      <c r="V127" s="46"/>
      <c r="W127" s="46"/>
      <c r="X127"/>
      <c r="Y127"/>
    </row>
    <row r="128" spans="1:25">
      <c r="A128" s="37">
        <v>110</v>
      </c>
      <c r="B128" s="38" t="s">
        <v>73</v>
      </c>
      <c r="C128" s="39" t="s">
        <v>254</v>
      </c>
      <c r="D128" s="39" t="s">
        <v>255</v>
      </c>
      <c r="E128" s="38"/>
      <c r="F128" s="40"/>
      <c r="G128" s="78" t="s">
        <v>76</v>
      </c>
      <c r="H128" s="39" t="s">
        <v>77</v>
      </c>
      <c r="I128" s="41"/>
      <c r="J128" s="42">
        <v>1</v>
      </c>
      <c r="K128" s="43">
        <v>14.7</v>
      </c>
      <c r="L128" s="43">
        <v>14.7</v>
      </c>
      <c r="M128" s="44">
        <f>IFERROR(N128+P128+Q128,0)</f>
        <v>1250819.32</v>
      </c>
      <c r="N128" s="43">
        <v>696706.36</v>
      </c>
      <c r="O128" s="43">
        <v>0</v>
      </c>
      <c r="P128" s="43">
        <v>277056.48</v>
      </c>
      <c r="Q128" s="43">
        <v>277056.48</v>
      </c>
      <c r="R128" s="43">
        <v>696706.36</v>
      </c>
      <c r="S128" s="43">
        <v>113453</v>
      </c>
      <c r="T128" s="43">
        <v>696706.364025</v>
      </c>
      <c r="U128" s="45"/>
      <c r="V128" s="46"/>
      <c r="W128" s="46"/>
      <c r="X128"/>
      <c r="Y128"/>
    </row>
    <row r="129" spans="1:25">
      <c r="A129" s="37">
        <v>111</v>
      </c>
      <c r="B129" s="38" t="s">
        <v>73</v>
      </c>
      <c r="C129" s="39" t="s">
        <v>254</v>
      </c>
      <c r="D129" s="39" t="s">
        <v>256</v>
      </c>
      <c r="E129" s="38"/>
      <c r="F129" s="40"/>
      <c r="G129" s="78" t="s">
        <v>76</v>
      </c>
      <c r="H129" s="39" t="s">
        <v>77</v>
      </c>
      <c r="I129" s="41"/>
      <c r="J129" s="42">
        <v>1</v>
      </c>
      <c r="K129" s="43">
        <v>18.1</v>
      </c>
      <c r="L129" s="43">
        <v>18.1</v>
      </c>
      <c r="M129" s="44">
        <f>IFERROR(N129+P129+Q129,0)</f>
        <v>1540124.47</v>
      </c>
      <c r="N129" s="43">
        <v>857849.33</v>
      </c>
      <c r="O129" s="43">
        <v>0</v>
      </c>
      <c r="P129" s="43">
        <v>341137.57</v>
      </c>
      <c r="Q129" s="43">
        <v>341137.57</v>
      </c>
      <c r="R129" s="43">
        <v>857849.33</v>
      </c>
      <c r="S129" s="43">
        <v>113453</v>
      </c>
      <c r="T129" s="43">
        <v>857849.332575</v>
      </c>
      <c r="U129" s="45"/>
      <c r="V129" s="46"/>
      <c r="W129" s="46"/>
      <c r="X129"/>
      <c r="Y129"/>
    </row>
    <row r="130" spans="1:25">
      <c r="A130" s="37">
        <v>112</v>
      </c>
      <c r="B130" s="38" t="s">
        <v>73</v>
      </c>
      <c r="C130" s="39" t="s">
        <v>257</v>
      </c>
      <c r="D130" s="39" t="s">
        <v>258</v>
      </c>
      <c r="E130" s="38"/>
      <c r="F130" s="40"/>
      <c r="G130" s="78" t="s">
        <v>76</v>
      </c>
      <c r="H130" s="39" t="s">
        <v>77</v>
      </c>
      <c r="I130" s="41"/>
      <c r="J130" s="42">
        <v>1</v>
      </c>
      <c r="K130" s="43">
        <v>32</v>
      </c>
      <c r="L130" s="43">
        <v>32</v>
      </c>
      <c r="M130" s="44">
        <f>IFERROR(N130+P130+Q130,0)</f>
        <v>2150600</v>
      </c>
      <c r="N130" s="43">
        <v>1197884.2</v>
      </c>
      <c r="O130" s="43">
        <v>0</v>
      </c>
      <c r="P130" s="43">
        <v>476357.9</v>
      </c>
      <c r="Q130" s="43">
        <v>476357.9</v>
      </c>
      <c r="R130" s="43">
        <v>1197884.2</v>
      </c>
      <c r="S130" s="43">
        <v>113453</v>
      </c>
      <c r="T130" s="43">
        <v>1516639.704</v>
      </c>
      <c r="U130" s="45"/>
      <c r="V130" s="46"/>
      <c r="W130" s="46">
        <v>45957</v>
      </c>
      <c r="X130"/>
      <c r="Y130"/>
    </row>
    <row r="131" spans="1:25">
      <c r="A131" s="37">
        <v>113</v>
      </c>
      <c r="B131" s="38" t="s">
        <v>73</v>
      </c>
      <c r="C131" s="39" t="s">
        <v>259</v>
      </c>
      <c r="D131" s="39" t="s">
        <v>260</v>
      </c>
      <c r="E131" s="38"/>
      <c r="F131" s="40"/>
      <c r="G131" s="78" t="s">
        <v>76</v>
      </c>
      <c r="H131" s="39" t="s">
        <v>77</v>
      </c>
      <c r="I131" s="41"/>
      <c r="J131" s="42">
        <v>1</v>
      </c>
      <c r="K131" s="43">
        <v>14.3</v>
      </c>
      <c r="L131" s="43">
        <v>14.3</v>
      </c>
      <c r="M131" s="44">
        <f>IFERROR(N131+P131+Q131,0)</f>
        <v>1042700</v>
      </c>
      <c r="N131" s="43">
        <v>580783.9</v>
      </c>
      <c r="O131" s="43">
        <v>0</v>
      </c>
      <c r="P131" s="43">
        <v>230958.05</v>
      </c>
      <c r="Q131" s="43">
        <v>230958.05</v>
      </c>
      <c r="R131" s="43">
        <v>580783.9</v>
      </c>
      <c r="S131" s="43">
        <v>113453</v>
      </c>
      <c r="T131" s="43">
        <v>677748.367725</v>
      </c>
      <c r="U131" s="45"/>
      <c r="V131" s="46"/>
      <c r="W131" s="46">
        <v>45741</v>
      </c>
      <c r="X131"/>
      <c r="Y131"/>
    </row>
    <row r="132" spans="1:25">
      <c r="A132" s="37">
        <v>114</v>
      </c>
      <c r="B132" s="38" t="s">
        <v>73</v>
      </c>
      <c r="C132" s="39" t="s">
        <v>259</v>
      </c>
      <c r="D132" s="39" t="s">
        <v>261</v>
      </c>
      <c r="E132" s="38"/>
      <c r="F132" s="40"/>
      <c r="G132" s="78" t="s">
        <v>76</v>
      </c>
      <c r="H132" s="39" t="s">
        <v>77</v>
      </c>
      <c r="I132" s="41"/>
      <c r="J132" s="42">
        <v>1</v>
      </c>
      <c r="K132" s="43">
        <v>25.7</v>
      </c>
      <c r="L132" s="43">
        <v>25.7</v>
      </c>
      <c r="M132" s="44">
        <f>IFERROR(N132+P132+Q132,0)</f>
        <v>1841700</v>
      </c>
      <c r="N132" s="43">
        <v>1025826.9</v>
      </c>
      <c r="O132" s="43">
        <v>0</v>
      </c>
      <c r="P132" s="43">
        <v>407936.55</v>
      </c>
      <c r="Q132" s="43">
        <v>407936.55</v>
      </c>
      <c r="R132" s="43">
        <v>1025826.9</v>
      </c>
      <c r="S132" s="43">
        <v>113453</v>
      </c>
      <c r="T132" s="43">
        <v>1218051.262275</v>
      </c>
      <c r="U132" s="45"/>
      <c r="V132" s="46"/>
      <c r="W132" s="46">
        <v>45741</v>
      </c>
      <c r="X132"/>
      <c r="Y132"/>
    </row>
    <row r="133" spans="1:25">
      <c r="A133" s="37">
        <v>115</v>
      </c>
      <c r="B133" s="38" t="s">
        <v>73</v>
      </c>
      <c r="C133" s="39" t="s">
        <v>262</v>
      </c>
      <c r="D133" s="39" t="s">
        <v>263</v>
      </c>
      <c r="E133" s="38"/>
      <c r="F133" s="40"/>
      <c r="G133" s="78" t="s">
        <v>76</v>
      </c>
      <c r="H133" s="39" t="s">
        <v>77</v>
      </c>
      <c r="I133" s="41"/>
      <c r="J133" s="42">
        <v>1</v>
      </c>
      <c r="K133" s="43">
        <v>29.6</v>
      </c>
      <c r="L133" s="43">
        <v>29.6</v>
      </c>
      <c r="M133" s="44">
        <f>IFERROR(N133+P133+Q133,0)</f>
        <v>2518656.6</v>
      </c>
      <c r="N133" s="43">
        <v>1402891.73</v>
      </c>
      <c r="O133" s="43">
        <v>0</v>
      </c>
      <c r="P133" s="43">
        <v>557882.43</v>
      </c>
      <c r="Q133" s="43">
        <v>557882.44</v>
      </c>
      <c r="R133" s="43">
        <v>1402891.73</v>
      </c>
      <c r="S133" s="43">
        <v>113453</v>
      </c>
      <c r="T133" s="43">
        <v>1402891.7262</v>
      </c>
      <c r="U133" s="45"/>
      <c r="V133" s="46"/>
      <c r="W133" s="46">
        <v>45894</v>
      </c>
      <c r="X133"/>
      <c r="Y133"/>
    </row>
    <row r="134" spans="1:25">
      <c r="A134" s="37">
        <v>116</v>
      </c>
      <c r="B134" s="38" t="s">
        <v>73</v>
      </c>
      <c r="C134" s="39" t="s">
        <v>264</v>
      </c>
      <c r="D134" s="39" t="s">
        <v>265</v>
      </c>
      <c r="E134" s="38"/>
      <c r="F134" s="40"/>
      <c r="G134" s="78" t="s">
        <v>76</v>
      </c>
      <c r="H134" s="39" t="s">
        <v>77</v>
      </c>
      <c r="I134" s="41"/>
      <c r="J134" s="42">
        <v>1</v>
      </c>
      <c r="K134" s="43">
        <v>15.5</v>
      </c>
      <c r="L134" s="43">
        <v>15.5</v>
      </c>
      <c r="M134" s="44">
        <f>IFERROR(N134+P134+Q134,0)</f>
        <v>1318891.12</v>
      </c>
      <c r="N134" s="43">
        <v>734622.35</v>
      </c>
      <c r="O134" s="43">
        <v>0</v>
      </c>
      <c r="P134" s="43">
        <v>292134.38</v>
      </c>
      <c r="Q134" s="43">
        <v>292134.39</v>
      </c>
      <c r="R134" s="43">
        <v>734622.35</v>
      </c>
      <c r="S134" s="43">
        <v>113453</v>
      </c>
      <c r="T134" s="43">
        <v>734622.356625</v>
      </c>
      <c r="U134" s="45"/>
      <c r="V134" s="46"/>
      <c r="W134" s="46"/>
      <c r="X134"/>
      <c r="Y134"/>
    </row>
    <row r="135" spans="1:25">
      <c r="A135" s="37">
        <v>117</v>
      </c>
      <c r="B135" s="38" t="s">
        <v>73</v>
      </c>
      <c r="C135" s="39" t="s">
        <v>264</v>
      </c>
      <c r="D135" s="39" t="s">
        <v>266</v>
      </c>
      <c r="E135" s="38"/>
      <c r="F135" s="40"/>
      <c r="G135" s="78" t="s">
        <v>76</v>
      </c>
      <c r="H135" s="39" t="s">
        <v>77</v>
      </c>
      <c r="I135" s="41"/>
      <c r="J135" s="42">
        <v>1</v>
      </c>
      <c r="K135" s="43">
        <v>25.1</v>
      </c>
      <c r="L135" s="43">
        <v>25.1</v>
      </c>
      <c r="M135" s="44">
        <f>IFERROR(N135+P135+Q135,0)</f>
        <v>2135752.72</v>
      </c>
      <c r="N135" s="43">
        <v>1189614.26</v>
      </c>
      <c r="O135" s="43">
        <v>0</v>
      </c>
      <c r="P135" s="43">
        <v>473069.23</v>
      </c>
      <c r="Q135" s="43">
        <v>473069.23</v>
      </c>
      <c r="R135" s="43">
        <v>1189614.26</v>
      </c>
      <c r="S135" s="43">
        <v>113453</v>
      </c>
      <c r="T135" s="43">
        <v>1189614.267825</v>
      </c>
      <c r="U135" s="45"/>
      <c r="V135" s="46"/>
      <c r="W135" s="46"/>
      <c r="X135"/>
      <c r="Y135"/>
    </row>
    <row r="136" spans="1:25">
      <c r="A136" s="37">
        <v>118</v>
      </c>
      <c r="B136" s="38" t="s">
        <v>73</v>
      </c>
      <c r="C136" s="39" t="s">
        <v>267</v>
      </c>
      <c r="D136" s="39" t="s">
        <v>268</v>
      </c>
      <c r="E136" s="38"/>
      <c r="F136" s="40"/>
      <c r="G136" s="78" t="s">
        <v>76</v>
      </c>
      <c r="H136" s="39" t="s">
        <v>77</v>
      </c>
      <c r="I136" s="41"/>
      <c r="J136" s="42">
        <v>1</v>
      </c>
      <c r="K136" s="43">
        <v>19.9</v>
      </c>
      <c r="L136" s="43">
        <v>19.9</v>
      </c>
      <c r="M136" s="44">
        <f>IFERROR(N136+P136+Q136,0)</f>
        <v>1642800</v>
      </c>
      <c r="N136" s="43">
        <v>915039.6</v>
      </c>
      <c r="O136" s="43">
        <v>0</v>
      </c>
      <c r="P136" s="43">
        <v>363880.2</v>
      </c>
      <c r="Q136" s="43">
        <v>363880.2</v>
      </c>
      <c r="R136" s="43">
        <v>915039.6</v>
      </c>
      <c r="S136" s="43">
        <v>113453</v>
      </c>
      <c r="T136" s="43">
        <v>943160.315925</v>
      </c>
      <c r="U136" s="45"/>
      <c r="V136" s="46"/>
      <c r="W136" s="46"/>
      <c r="X136"/>
      <c r="Y136"/>
    </row>
    <row r="137" spans="1:25">
      <c r="A137" s="37">
        <v>119</v>
      </c>
      <c r="B137" s="38" t="s">
        <v>73</v>
      </c>
      <c r="C137" s="39" t="s">
        <v>267</v>
      </c>
      <c r="D137" s="39" t="s">
        <v>269</v>
      </c>
      <c r="E137" s="38"/>
      <c r="F137" s="40"/>
      <c r="G137" s="78" t="s">
        <v>76</v>
      </c>
      <c r="H137" s="39" t="s">
        <v>77</v>
      </c>
      <c r="I137" s="41"/>
      <c r="J137" s="42">
        <v>1</v>
      </c>
      <c r="K137" s="43">
        <v>17.9</v>
      </c>
      <c r="L137" s="43">
        <v>17.9</v>
      </c>
      <c r="M137" s="44">
        <f>IFERROR(N137+P137+Q137,0)</f>
        <v>340000</v>
      </c>
      <c r="N137" s="43">
        <v>189380</v>
      </c>
      <c r="O137" s="43">
        <v>0</v>
      </c>
      <c r="P137" s="43">
        <v>75310</v>
      </c>
      <c r="Q137" s="43">
        <v>75310</v>
      </c>
      <c r="R137" s="43">
        <v>189380</v>
      </c>
      <c r="S137" s="43">
        <v>113453</v>
      </c>
      <c r="T137" s="43">
        <v>848370.334425</v>
      </c>
      <c r="U137" s="45"/>
      <c r="V137" s="46"/>
      <c r="W137" s="46"/>
      <c r="X137"/>
      <c r="Y137"/>
    </row>
    <row r="138" spans="1:25">
      <c r="A138" s="37">
        <v>120</v>
      </c>
      <c r="B138" s="38" t="s">
        <v>73</v>
      </c>
      <c r="C138" s="39" t="s">
        <v>270</v>
      </c>
      <c r="D138" s="39" t="s">
        <v>271</v>
      </c>
      <c r="E138" s="38"/>
      <c r="F138" s="40"/>
      <c r="G138" s="78" t="s">
        <v>76</v>
      </c>
      <c r="H138" s="39" t="s">
        <v>77</v>
      </c>
      <c r="I138" s="41"/>
      <c r="J138" s="42">
        <v>1</v>
      </c>
      <c r="K138" s="43">
        <v>27.1</v>
      </c>
      <c r="L138" s="43">
        <v>27.1</v>
      </c>
      <c r="M138" s="44">
        <f>IFERROR(N138+P138+Q138,0)</f>
        <v>1952000</v>
      </c>
      <c r="N138" s="43">
        <v>1087264</v>
      </c>
      <c r="O138" s="43">
        <v>0</v>
      </c>
      <c r="P138" s="43">
        <v>432368</v>
      </c>
      <c r="Q138" s="43">
        <v>432368</v>
      </c>
      <c r="R138" s="43">
        <v>1087264</v>
      </c>
      <c r="S138" s="43">
        <v>113453</v>
      </c>
      <c r="T138" s="43">
        <v>1284404.249325</v>
      </c>
      <c r="U138" s="45"/>
      <c r="V138" s="46"/>
      <c r="W138" s="46">
        <v>45714</v>
      </c>
      <c r="X138"/>
      <c r="Y138"/>
    </row>
    <row r="139" spans="1:25">
      <c r="A139" s="37">
        <v>121</v>
      </c>
      <c r="B139" s="38" t="s">
        <v>73</v>
      </c>
      <c r="C139" s="39" t="s">
        <v>272</v>
      </c>
      <c r="D139" s="39" t="s">
        <v>273</v>
      </c>
      <c r="E139" s="38"/>
      <c r="F139" s="40"/>
      <c r="G139" s="78" t="s">
        <v>76</v>
      </c>
      <c r="H139" s="39" t="s">
        <v>77</v>
      </c>
      <c r="I139" s="41"/>
      <c r="J139" s="42">
        <v>1</v>
      </c>
      <c r="K139" s="43">
        <v>26.8</v>
      </c>
      <c r="L139" s="43">
        <v>26.8</v>
      </c>
      <c r="M139" s="44">
        <f>IFERROR(N139+P139+Q139,0)</f>
        <v>1966100</v>
      </c>
      <c r="N139" s="43">
        <v>1095117.7</v>
      </c>
      <c r="O139" s="43">
        <v>0</v>
      </c>
      <c r="P139" s="43">
        <v>435491.15</v>
      </c>
      <c r="Q139" s="43">
        <v>435491.15</v>
      </c>
      <c r="R139" s="43">
        <v>1095117.7</v>
      </c>
      <c r="S139" s="43">
        <v>113453</v>
      </c>
      <c r="T139" s="43">
        <v>1270185.7521</v>
      </c>
      <c r="U139" s="45"/>
      <c r="V139" s="46"/>
      <c r="W139" s="46">
        <v>45958</v>
      </c>
      <c r="X139"/>
      <c r="Y139"/>
    </row>
    <row r="140" spans="1:25">
      <c r="A140" s="37">
        <v>122</v>
      </c>
      <c r="B140" s="38" t="s">
        <v>73</v>
      </c>
      <c r="C140" s="39" t="s">
        <v>272</v>
      </c>
      <c r="D140" s="39" t="s">
        <v>274</v>
      </c>
      <c r="E140" s="38"/>
      <c r="F140" s="40"/>
      <c r="G140" s="78" t="s">
        <v>76</v>
      </c>
      <c r="H140" s="39" t="s">
        <v>77</v>
      </c>
      <c r="I140" s="41"/>
      <c r="J140" s="42">
        <v>1</v>
      </c>
      <c r="K140" s="43">
        <v>26.8</v>
      </c>
      <c r="L140" s="43">
        <v>26.8</v>
      </c>
      <c r="M140" s="44">
        <f>IFERROR(N140+P140+Q140,0)</f>
        <v>2079900</v>
      </c>
      <c r="N140" s="43">
        <v>1158504.3</v>
      </c>
      <c r="O140" s="43">
        <v>0</v>
      </c>
      <c r="P140" s="43">
        <v>460697.85</v>
      </c>
      <c r="Q140" s="43">
        <v>460697.85</v>
      </c>
      <c r="R140" s="43">
        <v>1158504.3</v>
      </c>
      <c r="S140" s="43">
        <v>113453</v>
      </c>
      <c r="T140" s="43">
        <v>1270185.7521</v>
      </c>
      <c r="U140" s="45"/>
      <c r="V140" s="46"/>
      <c r="W140" s="46">
        <v>45803</v>
      </c>
      <c r="X140"/>
      <c r="Y140"/>
    </row>
    <row r="141" spans="1:25">
      <c r="A141" s="37">
        <v>123</v>
      </c>
      <c r="B141" s="38" t="s">
        <v>73</v>
      </c>
      <c r="C141" s="39" t="s">
        <v>275</v>
      </c>
      <c r="D141" s="39" t="s">
        <v>276</v>
      </c>
      <c r="E141" s="38"/>
      <c r="F141" s="40"/>
      <c r="G141" s="78" t="s">
        <v>76</v>
      </c>
      <c r="H141" s="39" t="s">
        <v>77</v>
      </c>
      <c r="I141" s="41"/>
      <c r="J141" s="42">
        <v>1</v>
      </c>
      <c r="K141" s="43">
        <v>46.3</v>
      </c>
      <c r="L141" s="43">
        <v>46.3</v>
      </c>
      <c r="M141" s="44">
        <f>IFERROR(N141+P141+Q141,0)</f>
        <v>3654000</v>
      </c>
      <c r="N141" s="43">
        <v>2035278</v>
      </c>
      <c r="O141" s="43">
        <v>0</v>
      </c>
      <c r="P141" s="43">
        <v>809361</v>
      </c>
      <c r="Q141" s="43">
        <v>809361</v>
      </c>
      <c r="R141" s="43">
        <v>2035278</v>
      </c>
      <c r="S141" s="43">
        <v>113453</v>
      </c>
      <c r="T141" s="43">
        <v>2194388.071725</v>
      </c>
      <c r="U141" s="45"/>
      <c r="V141" s="46"/>
      <c r="W141" s="46">
        <v>45728</v>
      </c>
      <c r="X141"/>
      <c r="Y141"/>
    </row>
    <row r="142" spans="1:25">
      <c r="A142" s="37">
        <v>124</v>
      </c>
      <c r="B142" s="38" t="s">
        <v>73</v>
      </c>
      <c r="C142" s="39" t="s">
        <v>277</v>
      </c>
      <c r="D142" s="39" t="s">
        <v>278</v>
      </c>
      <c r="E142" s="38"/>
      <c r="F142" s="40"/>
      <c r="G142" s="78" t="s">
        <v>76</v>
      </c>
      <c r="H142" s="39" t="s">
        <v>77</v>
      </c>
      <c r="I142" s="41"/>
      <c r="J142" s="42">
        <v>1</v>
      </c>
      <c r="K142" s="43">
        <v>21.6</v>
      </c>
      <c r="L142" s="43">
        <v>21.6</v>
      </c>
      <c r="M142" s="44">
        <f>IFERROR(N142+P142+Q142,0)</f>
        <v>1458800</v>
      </c>
      <c r="N142" s="43">
        <v>812551.6</v>
      </c>
      <c r="O142" s="43">
        <v>0</v>
      </c>
      <c r="P142" s="43">
        <v>323124.2</v>
      </c>
      <c r="Q142" s="43">
        <v>323124.2</v>
      </c>
      <c r="R142" s="43">
        <v>812551.6</v>
      </c>
      <c r="S142" s="43">
        <v>113453</v>
      </c>
      <c r="T142" s="43">
        <v>1023731.8002</v>
      </c>
      <c r="U142" s="45"/>
      <c r="V142" s="46"/>
      <c r="W142" s="46"/>
      <c r="X142"/>
      <c r="Y142"/>
    </row>
    <row r="143" spans="1:25">
      <c r="A143" s="37">
        <v>125</v>
      </c>
      <c r="B143" s="38" t="s">
        <v>73</v>
      </c>
      <c r="C143" s="39" t="s">
        <v>277</v>
      </c>
      <c r="D143" s="39" t="s">
        <v>279</v>
      </c>
      <c r="E143" s="38"/>
      <c r="F143" s="40"/>
      <c r="G143" s="78" t="s">
        <v>76</v>
      </c>
      <c r="H143" s="39" t="s">
        <v>77</v>
      </c>
      <c r="I143" s="41"/>
      <c r="J143" s="42">
        <v>1</v>
      </c>
      <c r="K143" s="43">
        <v>25.8</v>
      </c>
      <c r="L143" s="43">
        <v>25.8</v>
      </c>
      <c r="M143" s="44">
        <f>IFERROR(N143+P143+Q143,0)</f>
        <v>2195315.55</v>
      </c>
      <c r="N143" s="43">
        <v>1222790.76</v>
      </c>
      <c r="O143" s="43">
        <v>0</v>
      </c>
      <c r="P143" s="43">
        <v>486262.39</v>
      </c>
      <c r="Q143" s="43">
        <v>486262.4</v>
      </c>
      <c r="R143" s="43">
        <v>1222790.76</v>
      </c>
      <c r="S143" s="43">
        <v>113453</v>
      </c>
      <c r="T143" s="43">
        <v>1222790.76135</v>
      </c>
      <c r="U143" s="45"/>
      <c r="V143" s="46"/>
      <c r="W143" s="46"/>
      <c r="X143"/>
      <c r="Y143"/>
    </row>
    <row r="144" spans="1:25">
      <c r="A144" s="37">
        <v>126</v>
      </c>
      <c r="B144" s="38" t="s">
        <v>73</v>
      </c>
      <c r="C144" s="39" t="s">
        <v>280</v>
      </c>
      <c r="D144" s="39" t="s">
        <v>281</v>
      </c>
      <c r="E144" s="38"/>
      <c r="F144" s="40"/>
      <c r="G144" s="78" t="s">
        <v>76</v>
      </c>
      <c r="H144" s="39" t="s">
        <v>77</v>
      </c>
      <c r="I144" s="41"/>
      <c r="J144" s="42">
        <v>1</v>
      </c>
      <c r="K144" s="43">
        <v>29.7</v>
      </c>
      <c r="L144" s="43">
        <v>29.7</v>
      </c>
      <c r="M144" s="44">
        <f>IFERROR(N144+P144+Q144,0)</f>
        <v>2330000</v>
      </c>
      <c r="N144" s="43">
        <v>1297810</v>
      </c>
      <c r="O144" s="43">
        <v>0</v>
      </c>
      <c r="P144" s="43">
        <v>516095</v>
      </c>
      <c r="Q144" s="43">
        <v>516095</v>
      </c>
      <c r="R144" s="43">
        <v>1297810</v>
      </c>
      <c r="S144" s="43">
        <v>113453</v>
      </c>
      <c r="T144" s="43">
        <v>1407631.225275</v>
      </c>
      <c r="U144" s="45"/>
      <c r="V144" s="46"/>
      <c r="W144" s="46"/>
      <c r="X144"/>
      <c r="Y144"/>
    </row>
    <row r="145" spans="1:25">
      <c r="A145" s="37">
        <v>127</v>
      </c>
      <c r="B145" s="38" t="s">
        <v>73</v>
      </c>
      <c r="C145" s="39" t="s">
        <v>280</v>
      </c>
      <c r="D145" s="39" t="s">
        <v>282</v>
      </c>
      <c r="E145" s="38"/>
      <c r="F145" s="40"/>
      <c r="G145" s="78" t="s">
        <v>76</v>
      </c>
      <c r="H145" s="39" t="s">
        <v>77</v>
      </c>
      <c r="I145" s="41"/>
      <c r="J145" s="42">
        <v>1</v>
      </c>
      <c r="K145" s="43">
        <v>17.9</v>
      </c>
      <c r="L145" s="43">
        <v>17.9</v>
      </c>
      <c r="M145" s="44">
        <f>IFERROR(N145+P145+Q145,0)</f>
        <v>1419200</v>
      </c>
      <c r="N145" s="43">
        <v>790494.4</v>
      </c>
      <c r="O145" s="43">
        <v>0</v>
      </c>
      <c r="P145" s="43">
        <v>314352.8</v>
      </c>
      <c r="Q145" s="43">
        <v>314352.8</v>
      </c>
      <c r="R145" s="43">
        <v>790494.4</v>
      </c>
      <c r="S145" s="43">
        <v>113453</v>
      </c>
      <c r="T145" s="43">
        <v>848370.334425</v>
      </c>
      <c r="U145" s="45"/>
      <c r="V145" s="46"/>
      <c r="W145" s="46"/>
      <c r="X145"/>
      <c r="Y145"/>
    </row>
    <row r="146" spans="1:25">
      <c r="A146" s="37">
        <v>128</v>
      </c>
      <c r="B146" s="38" t="s">
        <v>73</v>
      </c>
      <c r="C146" s="39" t="s">
        <v>280</v>
      </c>
      <c r="D146" s="39" t="s">
        <v>283</v>
      </c>
      <c r="E146" s="38"/>
      <c r="F146" s="40"/>
      <c r="G146" s="78" t="s">
        <v>76</v>
      </c>
      <c r="H146" s="39" t="s">
        <v>77</v>
      </c>
      <c r="I146" s="41"/>
      <c r="J146" s="42">
        <v>1</v>
      </c>
      <c r="K146" s="43">
        <v>20.3</v>
      </c>
      <c r="L146" s="43">
        <v>20.3</v>
      </c>
      <c r="M146" s="44">
        <f>IFERROR(N146+P146+Q146,0)</f>
        <v>684100</v>
      </c>
      <c r="N146" s="43">
        <v>381043.7</v>
      </c>
      <c r="O146" s="43">
        <v>0</v>
      </c>
      <c r="P146" s="43">
        <v>151528.15</v>
      </c>
      <c r="Q146" s="43">
        <v>151528.15</v>
      </c>
      <c r="R146" s="43">
        <v>381043.7</v>
      </c>
      <c r="S146" s="43">
        <v>113453</v>
      </c>
      <c r="T146" s="43">
        <v>962118.312225</v>
      </c>
      <c r="U146" s="45"/>
      <c r="V146" s="46"/>
      <c r="W146" s="46"/>
      <c r="X146"/>
      <c r="Y146"/>
    </row>
    <row r="147" spans="1:25">
      <c r="A147" s="37">
        <v>129</v>
      </c>
      <c r="B147" s="38" t="s">
        <v>73</v>
      </c>
      <c r="C147" s="39" t="s">
        <v>280</v>
      </c>
      <c r="D147" s="39" t="s">
        <v>284</v>
      </c>
      <c r="E147" s="38"/>
      <c r="F147" s="40"/>
      <c r="G147" s="78" t="s">
        <v>76</v>
      </c>
      <c r="H147" s="39" t="s">
        <v>77</v>
      </c>
      <c r="I147" s="41"/>
      <c r="J147" s="42">
        <v>1</v>
      </c>
      <c r="K147" s="43">
        <v>17</v>
      </c>
      <c r="L147" s="43">
        <v>17</v>
      </c>
      <c r="M147" s="44">
        <f>IFERROR(N147+P147+Q147,0)</f>
        <v>1438016.77</v>
      </c>
      <c r="N147" s="43">
        <v>800975.34</v>
      </c>
      <c r="O147" s="43">
        <v>0</v>
      </c>
      <c r="P147" s="43">
        <v>318520.71</v>
      </c>
      <c r="Q147" s="43">
        <v>318520.72</v>
      </c>
      <c r="R147" s="43">
        <v>800975.34</v>
      </c>
      <c r="S147" s="43">
        <v>113453</v>
      </c>
      <c r="T147" s="43">
        <v>805714.84275</v>
      </c>
      <c r="U147" s="45"/>
      <c r="V147" s="46"/>
      <c r="W147" s="46"/>
      <c r="X147"/>
      <c r="Y147"/>
    </row>
    <row r="148" spans="1:25">
      <c r="A148" s="37">
        <v>130</v>
      </c>
      <c r="B148" s="38" t="s">
        <v>73</v>
      </c>
      <c r="C148" s="39" t="s">
        <v>280</v>
      </c>
      <c r="D148" s="39" t="s">
        <v>285</v>
      </c>
      <c r="E148" s="38"/>
      <c r="F148" s="40"/>
      <c r="G148" s="78" t="s">
        <v>76</v>
      </c>
      <c r="H148" s="39" t="s">
        <v>77</v>
      </c>
      <c r="I148" s="41"/>
      <c r="J148" s="42">
        <v>1</v>
      </c>
      <c r="K148" s="43">
        <v>17.7</v>
      </c>
      <c r="L148" s="43">
        <v>17.7</v>
      </c>
      <c r="M148" s="44">
        <f>IFERROR(N148+P148+Q148,0)</f>
        <v>1506088.57</v>
      </c>
      <c r="N148" s="43">
        <v>838891.33</v>
      </c>
      <c r="O148" s="43">
        <v>0</v>
      </c>
      <c r="P148" s="43">
        <v>333598.62</v>
      </c>
      <c r="Q148" s="43">
        <v>333598.62</v>
      </c>
      <c r="R148" s="43">
        <v>838891.33</v>
      </c>
      <c r="S148" s="43">
        <v>113453</v>
      </c>
      <c r="T148" s="43">
        <v>838891.336275</v>
      </c>
      <c r="U148" s="45"/>
      <c r="V148" s="46"/>
      <c r="W148" s="46"/>
      <c r="X148"/>
      <c r="Y148"/>
    </row>
    <row r="149" spans="1:25">
      <c r="A149" s="37">
        <v>131</v>
      </c>
      <c r="B149" s="38" t="s">
        <v>73</v>
      </c>
      <c r="C149" s="39" t="s">
        <v>280</v>
      </c>
      <c r="D149" s="39" t="s">
        <v>286</v>
      </c>
      <c r="E149" s="38"/>
      <c r="F149" s="40"/>
      <c r="G149" s="78" t="s">
        <v>76</v>
      </c>
      <c r="H149" s="39" t="s">
        <v>77</v>
      </c>
      <c r="I149" s="41"/>
      <c r="J149" s="42">
        <v>1</v>
      </c>
      <c r="K149" s="43">
        <v>32</v>
      </c>
      <c r="L149" s="43">
        <v>32</v>
      </c>
      <c r="M149" s="44">
        <f>IFERROR(N149+P149+Q149,0)</f>
        <v>2722872</v>
      </c>
      <c r="N149" s="43">
        <v>1516639.7</v>
      </c>
      <c r="O149" s="43">
        <v>0</v>
      </c>
      <c r="P149" s="43">
        <v>603116.15</v>
      </c>
      <c r="Q149" s="43">
        <v>603116.15</v>
      </c>
      <c r="R149" s="43">
        <v>1516639.7</v>
      </c>
      <c r="S149" s="43">
        <v>113453</v>
      </c>
      <c r="T149" s="43">
        <v>1516639.704</v>
      </c>
      <c r="U149" s="45"/>
      <c r="V149" s="46"/>
      <c r="W149" s="46"/>
      <c r="X149"/>
      <c r="Y149"/>
    </row>
    <row r="150" spans="1:25">
      <c r="A150" s="37">
        <v>132</v>
      </c>
      <c r="B150" s="38" t="s">
        <v>73</v>
      </c>
      <c r="C150" s="39" t="s">
        <v>280</v>
      </c>
      <c r="D150" s="39" t="s">
        <v>287</v>
      </c>
      <c r="E150" s="38"/>
      <c r="F150" s="40"/>
      <c r="G150" s="78" t="s">
        <v>76</v>
      </c>
      <c r="H150" s="39" t="s">
        <v>77</v>
      </c>
      <c r="I150" s="41"/>
      <c r="J150" s="42">
        <v>1</v>
      </c>
      <c r="K150" s="43">
        <v>44</v>
      </c>
      <c r="L150" s="43">
        <v>44</v>
      </c>
      <c r="M150" s="44">
        <f>IFERROR(N150+P150+Q150,0)</f>
        <v>2807961.75</v>
      </c>
      <c r="N150" s="43">
        <v>1564034.69</v>
      </c>
      <c r="O150" s="43">
        <v>0</v>
      </c>
      <c r="P150" s="43">
        <v>621963.53</v>
      </c>
      <c r="Q150" s="43">
        <v>621963.53</v>
      </c>
      <c r="R150" s="43">
        <v>1564034.69</v>
      </c>
      <c r="S150" s="43">
        <v>113453</v>
      </c>
      <c r="T150" s="43">
        <v>2085379.593</v>
      </c>
      <c r="U150" s="45"/>
      <c r="V150" s="46"/>
      <c r="W150" s="46"/>
      <c r="X150"/>
      <c r="Y150"/>
    </row>
    <row r="151" spans="1:25">
      <c r="A151" s="37">
        <v>133</v>
      </c>
      <c r="B151" s="38" t="s">
        <v>73</v>
      </c>
      <c r="C151" s="39" t="s">
        <v>288</v>
      </c>
      <c r="D151" s="39" t="s">
        <v>289</v>
      </c>
      <c r="E151" s="38"/>
      <c r="F151" s="40"/>
      <c r="G151" s="78" t="s">
        <v>76</v>
      </c>
      <c r="H151" s="39" t="s">
        <v>77</v>
      </c>
      <c r="I151" s="41"/>
      <c r="J151" s="42">
        <v>1</v>
      </c>
      <c r="K151" s="43">
        <v>43.7</v>
      </c>
      <c r="L151" s="43">
        <v>43.7</v>
      </c>
      <c r="M151" s="44">
        <f>IFERROR(N151+P151+Q151,0)</f>
        <v>3500800</v>
      </c>
      <c r="N151" s="43">
        <v>1949945.6</v>
      </c>
      <c r="O151" s="43">
        <v>0</v>
      </c>
      <c r="P151" s="43">
        <v>775427.2</v>
      </c>
      <c r="Q151" s="43">
        <v>775427.2</v>
      </c>
      <c r="R151" s="43">
        <v>1949945.6</v>
      </c>
      <c r="S151" s="43">
        <v>113453</v>
      </c>
      <c r="T151" s="43">
        <v>2071161.095775</v>
      </c>
      <c r="U151" s="45"/>
      <c r="V151" s="46"/>
      <c r="W151" s="46">
        <v>45959</v>
      </c>
      <c r="X151"/>
      <c r="Y151"/>
    </row>
    <row r="152" spans="1:25">
      <c r="A152" s="37">
        <v>134</v>
      </c>
      <c r="B152" s="38" t="s">
        <v>73</v>
      </c>
      <c r="C152" s="39" t="s">
        <v>290</v>
      </c>
      <c r="D152" s="39" t="s">
        <v>291</v>
      </c>
      <c r="E152" s="38"/>
      <c r="F152" s="40"/>
      <c r="G152" s="78" t="s">
        <v>76</v>
      </c>
      <c r="H152" s="39" t="s">
        <v>77</v>
      </c>
      <c r="I152" s="41"/>
      <c r="J152" s="42">
        <v>1</v>
      </c>
      <c r="K152" s="43">
        <v>20.2</v>
      </c>
      <c r="L152" s="43">
        <v>20.2</v>
      </c>
      <c r="M152" s="44">
        <f>IFERROR(N152+P152+Q152,0)</f>
        <v>1718812.95</v>
      </c>
      <c r="N152" s="43">
        <v>957378.81</v>
      </c>
      <c r="O152" s="43">
        <v>0</v>
      </c>
      <c r="P152" s="43">
        <v>380717.07</v>
      </c>
      <c r="Q152" s="43">
        <v>380717.07</v>
      </c>
      <c r="R152" s="43">
        <v>957378.81</v>
      </c>
      <c r="S152" s="43">
        <v>113453</v>
      </c>
      <c r="T152" s="43">
        <v>957378.81315</v>
      </c>
      <c r="U152" s="45"/>
      <c r="V152" s="46"/>
      <c r="W152" s="46">
        <v>45743</v>
      </c>
      <c r="X152"/>
      <c r="Y152"/>
    </row>
    <row r="153" spans="1:25">
      <c r="A153" s="37">
        <v>135</v>
      </c>
      <c r="B153" s="38" t="s">
        <v>73</v>
      </c>
      <c r="C153" s="39" t="s">
        <v>290</v>
      </c>
      <c r="D153" s="39" t="s">
        <v>292</v>
      </c>
      <c r="E153" s="38"/>
      <c r="F153" s="40"/>
      <c r="G153" s="78" t="s">
        <v>76</v>
      </c>
      <c r="H153" s="39" t="s">
        <v>77</v>
      </c>
      <c r="I153" s="41"/>
      <c r="J153" s="42">
        <v>1</v>
      </c>
      <c r="K153" s="43">
        <v>26.9</v>
      </c>
      <c r="L153" s="43">
        <v>26.9</v>
      </c>
      <c r="M153" s="44">
        <f>IFERROR(N153+P153+Q153,0)</f>
        <v>2076600</v>
      </c>
      <c r="N153" s="43">
        <v>1156666.2</v>
      </c>
      <c r="O153" s="43">
        <v>0</v>
      </c>
      <c r="P153" s="43">
        <v>459966.9</v>
      </c>
      <c r="Q153" s="43">
        <v>459966.9</v>
      </c>
      <c r="R153" s="43">
        <v>1156666.2</v>
      </c>
      <c r="S153" s="43">
        <v>113453</v>
      </c>
      <c r="T153" s="43">
        <v>1274925.251175</v>
      </c>
      <c r="U153" s="45"/>
      <c r="V153" s="46"/>
      <c r="W153" s="46">
        <v>45743</v>
      </c>
      <c r="X153"/>
      <c r="Y153"/>
    </row>
    <row r="154" spans="1:25">
      <c r="A154" s="37">
        <v>136</v>
      </c>
      <c r="B154" s="38" t="s">
        <v>73</v>
      </c>
      <c r="C154" s="39" t="s">
        <v>290</v>
      </c>
      <c r="D154" s="39" t="s">
        <v>293</v>
      </c>
      <c r="E154" s="38"/>
      <c r="F154" s="40"/>
      <c r="G154" s="78" t="s">
        <v>76</v>
      </c>
      <c r="H154" s="39" t="s">
        <v>77</v>
      </c>
      <c r="I154" s="41"/>
      <c r="J154" s="42">
        <v>1</v>
      </c>
      <c r="K154" s="43">
        <v>19.7</v>
      </c>
      <c r="L154" s="43">
        <v>19.7</v>
      </c>
      <c r="M154" s="44">
        <f>IFERROR(N154+P154+Q154,0)</f>
        <v>500000</v>
      </c>
      <c r="N154" s="43">
        <v>278500</v>
      </c>
      <c r="O154" s="43">
        <v>0</v>
      </c>
      <c r="P154" s="43">
        <v>110750</v>
      </c>
      <c r="Q154" s="43">
        <v>110750</v>
      </c>
      <c r="R154" s="43">
        <v>278500</v>
      </c>
      <c r="S154" s="43">
        <v>113453</v>
      </c>
      <c r="T154" s="43">
        <v>933681.317775</v>
      </c>
      <c r="U154" s="45"/>
      <c r="V154" s="46"/>
      <c r="W154" s="46">
        <v>45743</v>
      </c>
      <c r="X154"/>
      <c r="Y154"/>
    </row>
    <row r="155" spans="1:25">
      <c r="A155" s="37">
        <v>137</v>
      </c>
      <c r="B155" s="38" t="s">
        <v>73</v>
      </c>
      <c r="C155" s="39" t="s">
        <v>294</v>
      </c>
      <c r="D155" s="39" t="s">
        <v>295</v>
      </c>
      <c r="E155" s="38"/>
      <c r="F155" s="40"/>
      <c r="G155" s="78" t="s">
        <v>76</v>
      </c>
      <c r="H155" s="39" t="s">
        <v>77</v>
      </c>
      <c r="I155" s="41"/>
      <c r="J155" s="42">
        <v>1</v>
      </c>
      <c r="K155" s="43">
        <v>25.7</v>
      </c>
      <c r="L155" s="43">
        <v>25.7</v>
      </c>
      <c r="M155" s="44">
        <f>IFERROR(N155+P155+Q155,0)</f>
        <v>1913000</v>
      </c>
      <c r="N155" s="43">
        <v>1065541</v>
      </c>
      <c r="O155" s="43">
        <v>0</v>
      </c>
      <c r="P155" s="43">
        <v>423729.5</v>
      </c>
      <c r="Q155" s="43">
        <v>423729.5</v>
      </c>
      <c r="R155" s="43">
        <v>1065541</v>
      </c>
      <c r="S155" s="43">
        <v>113453</v>
      </c>
      <c r="T155" s="43">
        <v>1218051.262275</v>
      </c>
      <c r="U155" s="45"/>
      <c r="V155" s="46"/>
      <c r="W155" s="46">
        <v>45804</v>
      </c>
      <c r="X155"/>
      <c r="Y155"/>
    </row>
    <row r="156" spans="1:25">
      <c r="A156" s="37">
        <v>138</v>
      </c>
      <c r="B156" s="38" t="s">
        <v>73</v>
      </c>
      <c r="C156" s="39" t="s">
        <v>296</v>
      </c>
      <c r="D156" s="39" t="s">
        <v>297</v>
      </c>
      <c r="E156" s="38"/>
      <c r="F156" s="40"/>
      <c r="G156" s="78" t="s">
        <v>76</v>
      </c>
      <c r="H156" s="39" t="s">
        <v>77</v>
      </c>
      <c r="I156" s="41"/>
      <c r="J156" s="42">
        <v>1</v>
      </c>
      <c r="K156" s="43">
        <v>44.6</v>
      </c>
      <c r="L156" s="43">
        <v>44.6</v>
      </c>
      <c r="M156" s="44">
        <f>IFERROR(N156+P156+Q156,0)</f>
        <v>3795002.85</v>
      </c>
      <c r="N156" s="43">
        <v>2113816.59</v>
      </c>
      <c r="O156" s="43">
        <v>0</v>
      </c>
      <c r="P156" s="43">
        <v>840593.13</v>
      </c>
      <c r="Q156" s="43">
        <v>840593.13</v>
      </c>
      <c r="R156" s="43">
        <v>2113816.59</v>
      </c>
      <c r="S156" s="43">
        <v>113453</v>
      </c>
      <c r="T156" s="43">
        <v>2113816.58745</v>
      </c>
      <c r="U156" s="45"/>
      <c r="V156" s="46"/>
      <c r="W156" s="46">
        <v>45961</v>
      </c>
      <c r="X156"/>
      <c r="Y156"/>
    </row>
    <row r="157" spans="1:25">
      <c r="A157" s="37">
        <v>139</v>
      </c>
      <c r="B157" s="38" t="s">
        <v>73</v>
      </c>
      <c r="C157" s="39" t="s">
        <v>298</v>
      </c>
      <c r="D157" s="39" t="s">
        <v>299</v>
      </c>
      <c r="E157" s="38"/>
      <c r="F157" s="40"/>
      <c r="G157" s="78" t="s">
        <v>76</v>
      </c>
      <c r="H157" s="39" t="s">
        <v>77</v>
      </c>
      <c r="I157" s="41"/>
      <c r="J157" s="42">
        <v>1</v>
      </c>
      <c r="K157" s="43">
        <v>22.7</v>
      </c>
      <c r="L157" s="43">
        <v>22.7</v>
      </c>
      <c r="M157" s="44">
        <f>IFERROR(N157+P157+Q157,0)</f>
        <v>1931537.32</v>
      </c>
      <c r="N157" s="43">
        <v>1075866.29</v>
      </c>
      <c r="O157" s="43">
        <v>0</v>
      </c>
      <c r="P157" s="43">
        <v>427835.51</v>
      </c>
      <c r="Q157" s="43">
        <v>427835.52</v>
      </c>
      <c r="R157" s="43">
        <v>1075866.29</v>
      </c>
      <c r="S157" s="43">
        <v>113453</v>
      </c>
      <c r="T157" s="43">
        <v>1075866.290025</v>
      </c>
      <c r="U157" s="45"/>
      <c r="V157" s="46"/>
      <c r="W157" s="46"/>
      <c r="X157"/>
      <c r="Y157"/>
    </row>
    <row r="158" spans="1:25">
      <c r="A158" s="37">
        <v>140</v>
      </c>
      <c r="B158" s="38" t="s">
        <v>73</v>
      </c>
      <c r="C158" s="39" t="s">
        <v>298</v>
      </c>
      <c r="D158" s="39" t="s">
        <v>300</v>
      </c>
      <c r="E158" s="38"/>
      <c r="F158" s="40"/>
      <c r="G158" s="78" t="s">
        <v>76</v>
      </c>
      <c r="H158" s="39" t="s">
        <v>77</v>
      </c>
      <c r="I158" s="41"/>
      <c r="J158" s="42">
        <v>1</v>
      </c>
      <c r="K158" s="43">
        <v>18.3</v>
      </c>
      <c r="L158" s="43">
        <v>18.3</v>
      </c>
      <c r="M158" s="44">
        <f>IFERROR(N158+P158+Q158,0)</f>
        <v>1557142.42</v>
      </c>
      <c r="N158" s="43">
        <v>867328.33</v>
      </c>
      <c r="O158" s="43">
        <v>0</v>
      </c>
      <c r="P158" s="43">
        <v>344907.04</v>
      </c>
      <c r="Q158" s="43">
        <v>344907.05</v>
      </c>
      <c r="R158" s="43">
        <v>867328.33</v>
      </c>
      <c r="S158" s="43">
        <v>113453</v>
      </c>
      <c r="T158" s="43">
        <v>867328.330725</v>
      </c>
      <c r="U158" s="45"/>
      <c r="V158" s="46"/>
      <c r="W158" s="46"/>
      <c r="X158"/>
      <c r="Y158"/>
    </row>
    <row r="159" spans="1:25">
      <c r="A159" s="37">
        <v>141</v>
      </c>
      <c r="B159" s="38" t="s">
        <v>73</v>
      </c>
      <c r="C159" s="39" t="s">
        <v>298</v>
      </c>
      <c r="D159" s="39" t="s">
        <v>301</v>
      </c>
      <c r="E159" s="38"/>
      <c r="F159" s="40"/>
      <c r="G159" s="78" t="s">
        <v>76</v>
      </c>
      <c r="H159" s="39" t="s">
        <v>77</v>
      </c>
      <c r="I159" s="41"/>
      <c r="J159" s="42">
        <v>1</v>
      </c>
      <c r="K159" s="43">
        <v>48.7</v>
      </c>
      <c r="L159" s="43">
        <v>48.7</v>
      </c>
      <c r="M159" s="44">
        <f>IFERROR(N159+P159+Q159,0)</f>
        <v>4143870.82</v>
      </c>
      <c r="N159" s="43">
        <v>2308136.05</v>
      </c>
      <c r="O159" s="43">
        <v>0</v>
      </c>
      <c r="P159" s="43">
        <v>917867.38</v>
      </c>
      <c r="Q159" s="43">
        <v>917867.39</v>
      </c>
      <c r="R159" s="43">
        <v>2308136.05</v>
      </c>
      <c r="S159" s="43">
        <v>113453</v>
      </c>
      <c r="T159" s="43">
        <v>2308136.049525</v>
      </c>
      <c r="U159" s="45"/>
      <c r="V159" s="46"/>
      <c r="W159" s="46"/>
      <c r="X159"/>
      <c r="Y159"/>
    </row>
    <row r="160" spans="1:25">
      <c r="A160" s="37">
        <v>142</v>
      </c>
      <c r="B160" s="38" t="s">
        <v>73</v>
      </c>
      <c r="C160" s="39" t="s">
        <v>298</v>
      </c>
      <c r="D160" s="39" t="s">
        <v>302</v>
      </c>
      <c r="E160" s="38"/>
      <c r="F160" s="40"/>
      <c r="G160" s="78" t="s">
        <v>76</v>
      </c>
      <c r="H160" s="39" t="s">
        <v>77</v>
      </c>
      <c r="I160" s="41"/>
      <c r="J160" s="42">
        <v>1</v>
      </c>
      <c r="K160" s="43">
        <v>47.7</v>
      </c>
      <c r="L160" s="43">
        <v>47.7</v>
      </c>
      <c r="M160" s="44">
        <f>IFERROR(N160+P160+Q160,0)</f>
        <v>4058781.07</v>
      </c>
      <c r="N160" s="43">
        <v>2260741.06</v>
      </c>
      <c r="O160" s="43">
        <v>0</v>
      </c>
      <c r="P160" s="43">
        <v>899020</v>
      </c>
      <c r="Q160" s="43">
        <v>899020.01</v>
      </c>
      <c r="R160" s="43">
        <v>2260741.06</v>
      </c>
      <c r="S160" s="43">
        <v>113453</v>
      </c>
      <c r="T160" s="43">
        <v>2260741.058775</v>
      </c>
      <c r="U160" s="45"/>
      <c r="V160" s="46"/>
      <c r="W160" s="46"/>
      <c r="X160"/>
      <c r="Y160"/>
    </row>
    <row r="161" spans="1:25">
      <c r="A161" s="37">
        <v>143</v>
      </c>
      <c r="B161" s="38" t="s">
        <v>73</v>
      </c>
      <c r="C161" s="39" t="s">
        <v>298</v>
      </c>
      <c r="D161" s="39" t="s">
        <v>303</v>
      </c>
      <c r="E161" s="38"/>
      <c r="F161" s="40"/>
      <c r="G161" s="78" t="s">
        <v>76</v>
      </c>
      <c r="H161" s="39" t="s">
        <v>77</v>
      </c>
      <c r="I161" s="41"/>
      <c r="J161" s="42">
        <v>1</v>
      </c>
      <c r="K161" s="43">
        <v>67.6</v>
      </c>
      <c r="L161" s="43">
        <v>67.6</v>
      </c>
      <c r="M161" s="44">
        <f>IFERROR(N161+P161+Q161,0)</f>
        <v>5572800</v>
      </c>
      <c r="N161" s="43">
        <v>3104049.6</v>
      </c>
      <c r="O161" s="43">
        <v>0</v>
      </c>
      <c r="P161" s="43">
        <v>1234375.2</v>
      </c>
      <c r="Q161" s="43">
        <v>1234375.2</v>
      </c>
      <c r="R161" s="43">
        <v>3104049.6</v>
      </c>
      <c r="S161" s="43">
        <v>113453</v>
      </c>
      <c r="T161" s="43">
        <v>3203901.3747</v>
      </c>
      <c r="U161" s="45"/>
      <c r="V161" s="46"/>
      <c r="W161" s="46"/>
      <c r="X161"/>
      <c r="Y161"/>
    </row>
    <row r="162" spans="1:25">
      <c r="A162" s="37">
        <v>144</v>
      </c>
      <c r="B162" s="38" t="s">
        <v>73</v>
      </c>
      <c r="C162" s="39" t="s">
        <v>298</v>
      </c>
      <c r="D162" s="39" t="s">
        <v>304</v>
      </c>
      <c r="E162" s="38"/>
      <c r="F162" s="40"/>
      <c r="G162" s="78" t="s">
        <v>76</v>
      </c>
      <c r="H162" s="39" t="s">
        <v>77</v>
      </c>
      <c r="I162" s="41"/>
      <c r="J162" s="42">
        <v>1</v>
      </c>
      <c r="K162" s="43">
        <v>49.6</v>
      </c>
      <c r="L162" s="43">
        <v>49.6</v>
      </c>
      <c r="M162" s="44">
        <f>IFERROR(N162+P162+Q162,0)</f>
        <v>4220451.6</v>
      </c>
      <c r="N162" s="43">
        <v>2350791.54</v>
      </c>
      <c r="O162" s="43">
        <v>0</v>
      </c>
      <c r="P162" s="43">
        <v>934830.03</v>
      </c>
      <c r="Q162" s="43">
        <v>934830.03</v>
      </c>
      <c r="R162" s="43">
        <v>2350791.54</v>
      </c>
      <c r="S162" s="43">
        <v>113453</v>
      </c>
      <c r="T162" s="43">
        <v>2350791.5412</v>
      </c>
      <c r="U162" s="45"/>
      <c r="V162" s="46"/>
      <c r="W162" s="46"/>
      <c r="X162"/>
      <c r="Y162"/>
    </row>
    <row r="163" spans="1:25">
      <c r="A163" s="37">
        <v>145</v>
      </c>
      <c r="B163" s="38" t="s">
        <v>73</v>
      </c>
      <c r="C163" s="39" t="s">
        <v>305</v>
      </c>
      <c r="D163" s="39" t="s">
        <v>306</v>
      </c>
      <c r="E163" s="38"/>
      <c r="F163" s="40"/>
      <c r="G163" s="78" t="s">
        <v>76</v>
      </c>
      <c r="H163" s="39" t="s">
        <v>77</v>
      </c>
      <c r="I163" s="41"/>
      <c r="J163" s="42">
        <v>1</v>
      </c>
      <c r="K163" s="43">
        <v>26.5</v>
      </c>
      <c r="L163" s="43">
        <v>26.5</v>
      </c>
      <c r="M163" s="44">
        <f>IFERROR(N163+P163+Q163,0)</f>
        <v>1862000</v>
      </c>
      <c r="N163" s="43">
        <v>1037134</v>
      </c>
      <c r="O163" s="43">
        <v>0</v>
      </c>
      <c r="P163" s="43">
        <v>412433</v>
      </c>
      <c r="Q163" s="43">
        <v>412433</v>
      </c>
      <c r="R163" s="43">
        <v>1037134</v>
      </c>
      <c r="S163" s="43">
        <v>113453</v>
      </c>
      <c r="T163" s="43">
        <v>1255967.254875</v>
      </c>
      <c r="U163" s="45"/>
      <c r="V163" s="46"/>
      <c r="W163" s="46">
        <v>45716</v>
      </c>
      <c r="X163"/>
      <c r="Y163"/>
    </row>
    <row r="164" spans="1:25">
      <c r="A164" s="37">
        <v>146</v>
      </c>
      <c r="B164" s="38" t="s">
        <v>73</v>
      </c>
      <c r="C164" s="39" t="s">
        <v>305</v>
      </c>
      <c r="D164" s="39" t="s">
        <v>307</v>
      </c>
      <c r="E164" s="38"/>
      <c r="F164" s="40"/>
      <c r="G164" s="78" t="s">
        <v>76</v>
      </c>
      <c r="H164" s="39" t="s">
        <v>77</v>
      </c>
      <c r="I164" s="41"/>
      <c r="J164" s="42">
        <v>1</v>
      </c>
      <c r="K164" s="43">
        <v>15.1</v>
      </c>
      <c r="L164" s="43">
        <v>15.1</v>
      </c>
      <c r="M164" s="44">
        <f>IFERROR(N164+P164+Q164,0)</f>
        <v>1229000</v>
      </c>
      <c r="N164" s="43">
        <v>684553</v>
      </c>
      <c r="O164" s="43">
        <v>0</v>
      </c>
      <c r="P164" s="43">
        <v>272223.5</v>
      </c>
      <c r="Q164" s="43">
        <v>272223.5</v>
      </c>
      <c r="R164" s="43">
        <v>684553</v>
      </c>
      <c r="S164" s="43">
        <v>113453</v>
      </c>
      <c r="T164" s="43">
        <v>715664.360325</v>
      </c>
      <c r="U164" s="45"/>
      <c r="V164" s="46"/>
      <c r="W164" s="46">
        <v>45716</v>
      </c>
      <c r="X164"/>
      <c r="Y164"/>
    </row>
    <row r="165" spans="1:25">
      <c r="A165" s="37">
        <v>147</v>
      </c>
      <c r="B165" s="38" t="s">
        <v>73</v>
      </c>
      <c r="C165" s="39" t="s">
        <v>308</v>
      </c>
      <c r="D165" s="39" t="s">
        <v>309</v>
      </c>
      <c r="E165" s="38"/>
      <c r="F165" s="40"/>
      <c r="G165" s="78" t="s">
        <v>76</v>
      </c>
      <c r="H165" s="39" t="s">
        <v>77</v>
      </c>
      <c r="I165" s="41"/>
      <c r="J165" s="42">
        <v>1</v>
      </c>
      <c r="K165" s="43">
        <v>20.4</v>
      </c>
      <c r="L165" s="43">
        <v>20.4</v>
      </c>
      <c r="M165" s="44">
        <f>IFERROR(N165+P165+Q165,0)</f>
        <v>1588600</v>
      </c>
      <c r="N165" s="43">
        <v>884850.2</v>
      </c>
      <c r="O165" s="43">
        <v>0</v>
      </c>
      <c r="P165" s="43">
        <v>351874.9</v>
      </c>
      <c r="Q165" s="43">
        <v>351874.9</v>
      </c>
      <c r="R165" s="43">
        <v>884850.2</v>
      </c>
      <c r="S165" s="43">
        <v>113453</v>
      </c>
      <c r="T165" s="43">
        <v>966857.8113</v>
      </c>
      <c r="U165" s="45"/>
      <c r="V165" s="46"/>
      <c r="W165" s="46">
        <v>45744</v>
      </c>
      <c r="X165"/>
      <c r="Y165"/>
    </row>
    <row r="166" spans="1:25">
      <c r="A166" s="37">
        <v>148</v>
      </c>
      <c r="B166" s="38" t="s">
        <v>73</v>
      </c>
      <c r="C166" s="39" t="s">
        <v>310</v>
      </c>
      <c r="D166" s="39" t="s">
        <v>311</v>
      </c>
      <c r="E166" s="38"/>
      <c r="F166" s="40"/>
      <c r="G166" s="78" t="s">
        <v>76</v>
      </c>
      <c r="H166" s="39" t="s">
        <v>77</v>
      </c>
      <c r="I166" s="41"/>
      <c r="J166" s="42">
        <v>1</v>
      </c>
      <c r="K166" s="43">
        <v>30</v>
      </c>
      <c r="L166" s="43">
        <v>30</v>
      </c>
      <c r="M166" s="44">
        <f>IFERROR(N166+P166+Q166,0)</f>
        <v>2370200</v>
      </c>
      <c r="N166" s="43">
        <v>1320201.4</v>
      </c>
      <c r="O166" s="43">
        <v>0</v>
      </c>
      <c r="P166" s="43">
        <v>524999.3</v>
      </c>
      <c r="Q166" s="43">
        <v>524999.3</v>
      </c>
      <c r="R166" s="43">
        <v>1320201.4</v>
      </c>
      <c r="S166" s="43">
        <v>113453</v>
      </c>
      <c r="T166" s="43">
        <v>1421849.7225</v>
      </c>
      <c r="U166" s="45"/>
      <c r="V166" s="46"/>
      <c r="W166" s="46">
        <v>45867</v>
      </c>
      <c r="X166"/>
      <c r="Y166"/>
    </row>
    <row r="167" spans="1:25">
      <c r="A167" s="37">
        <v>149</v>
      </c>
      <c r="B167" s="38" t="s">
        <v>73</v>
      </c>
      <c r="C167" s="39" t="s">
        <v>310</v>
      </c>
      <c r="D167" s="39" t="s">
        <v>312</v>
      </c>
      <c r="E167" s="38"/>
      <c r="F167" s="40"/>
      <c r="G167" s="78" t="s">
        <v>76</v>
      </c>
      <c r="H167" s="39" t="s">
        <v>77</v>
      </c>
      <c r="I167" s="41"/>
      <c r="J167" s="42">
        <v>1</v>
      </c>
      <c r="K167" s="43">
        <v>40</v>
      </c>
      <c r="L167" s="43">
        <v>40</v>
      </c>
      <c r="M167" s="44">
        <f>IFERROR(N167+P167+Q167,0)</f>
        <v>3403590</v>
      </c>
      <c r="N167" s="43">
        <v>1895799.63</v>
      </c>
      <c r="O167" s="43">
        <v>0</v>
      </c>
      <c r="P167" s="43">
        <v>753895.18</v>
      </c>
      <c r="Q167" s="43">
        <v>753895.19</v>
      </c>
      <c r="R167" s="43">
        <v>1895799.63</v>
      </c>
      <c r="S167" s="43">
        <v>113453</v>
      </c>
      <c r="T167" s="43">
        <v>1895799.63</v>
      </c>
      <c r="U167" s="45"/>
      <c r="V167" s="46"/>
      <c r="W167" s="46"/>
      <c r="X167"/>
      <c r="Y167"/>
    </row>
    <row r="168" spans="1:25">
      <c r="A168" s="37">
        <v>150</v>
      </c>
      <c r="B168" s="38" t="s">
        <v>73</v>
      </c>
      <c r="C168" s="39" t="s">
        <v>310</v>
      </c>
      <c r="D168" s="39" t="s">
        <v>313</v>
      </c>
      <c r="E168" s="38"/>
      <c r="F168" s="40"/>
      <c r="G168" s="78" t="s">
        <v>76</v>
      </c>
      <c r="H168" s="39" t="s">
        <v>77</v>
      </c>
      <c r="I168" s="41"/>
      <c r="J168" s="42">
        <v>1</v>
      </c>
      <c r="K168" s="43">
        <v>37</v>
      </c>
      <c r="L168" s="43">
        <v>37</v>
      </c>
      <c r="M168" s="44">
        <f>IFERROR(N168+P168+Q168,0)</f>
        <v>3148320.75</v>
      </c>
      <c r="N168" s="43">
        <v>1753614.66</v>
      </c>
      <c r="O168" s="43">
        <v>0</v>
      </c>
      <c r="P168" s="43">
        <v>697353.04</v>
      </c>
      <c r="Q168" s="43">
        <v>697353.05</v>
      </c>
      <c r="R168" s="43">
        <v>1753614.66</v>
      </c>
      <c r="S168" s="43">
        <v>113453</v>
      </c>
      <c r="T168" s="43">
        <v>1753614.65775</v>
      </c>
      <c r="U168" s="45"/>
      <c r="V168" s="46"/>
      <c r="W168" s="46">
        <v>45866</v>
      </c>
      <c r="X168"/>
      <c r="Y168"/>
    </row>
    <row r="169" spans="1:25">
      <c r="A169" s="37">
        <v>151</v>
      </c>
      <c r="B169" s="38" t="s">
        <v>73</v>
      </c>
      <c r="C169" s="39" t="s">
        <v>310</v>
      </c>
      <c r="D169" s="39" t="s">
        <v>314</v>
      </c>
      <c r="E169" s="38"/>
      <c r="F169" s="40"/>
      <c r="G169" s="78" t="s">
        <v>76</v>
      </c>
      <c r="H169" s="39" t="s">
        <v>77</v>
      </c>
      <c r="I169" s="41"/>
      <c r="J169" s="42">
        <v>1</v>
      </c>
      <c r="K169" s="43">
        <v>37.9</v>
      </c>
      <c r="L169" s="43">
        <v>37.9</v>
      </c>
      <c r="M169" s="44">
        <f>IFERROR(N169+P169+Q169,0)</f>
        <v>3224901.52</v>
      </c>
      <c r="N169" s="43">
        <v>1796270.15</v>
      </c>
      <c r="O169" s="43">
        <v>0</v>
      </c>
      <c r="P169" s="43">
        <v>714315.68</v>
      </c>
      <c r="Q169" s="43">
        <v>714315.69</v>
      </c>
      <c r="R169" s="43">
        <v>1796270.15</v>
      </c>
      <c r="S169" s="43">
        <v>113453</v>
      </c>
      <c r="T169" s="43">
        <v>1796270.149425</v>
      </c>
      <c r="U169" s="45"/>
      <c r="V169" s="46"/>
      <c r="W169" s="46">
        <v>45867</v>
      </c>
      <c r="X169"/>
      <c r="Y169"/>
    </row>
    <row r="170" spans="1:25">
      <c r="A170" s="37">
        <v>152</v>
      </c>
      <c r="B170" s="38" t="s">
        <v>73</v>
      </c>
      <c r="C170" s="39" t="s">
        <v>315</v>
      </c>
      <c r="D170" s="39" t="s">
        <v>316</v>
      </c>
      <c r="E170" s="38"/>
      <c r="F170" s="40"/>
      <c r="G170" s="78" t="s">
        <v>76</v>
      </c>
      <c r="H170" s="39" t="s">
        <v>77</v>
      </c>
      <c r="I170" s="41"/>
      <c r="J170" s="42">
        <v>1</v>
      </c>
      <c r="K170" s="43">
        <v>41.7</v>
      </c>
      <c r="L170" s="43">
        <v>41.7</v>
      </c>
      <c r="M170" s="44">
        <f>IFERROR(N170+P170+Q170,0)</f>
        <v>3329000</v>
      </c>
      <c r="N170" s="43">
        <v>1854253</v>
      </c>
      <c r="O170" s="43">
        <v>0</v>
      </c>
      <c r="P170" s="43">
        <v>737373.5</v>
      </c>
      <c r="Q170" s="43">
        <v>737373.5</v>
      </c>
      <c r="R170" s="43">
        <v>1854253</v>
      </c>
      <c r="S170" s="43">
        <v>113453</v>
      </c>
      <c r="T170" s="43">
        <v>1976371.114275</v>
      </c>
      <c r="U170" s="45"/>
      <c r="V170" s="46"/>
      <c r="W170" s="46">
        <v>45888</v>
      </c>
      <c r="X170"/>
      <c r="Y170"/>
    </row>
    <row r="171" spans="1:25">
      <c r="A171" s="37">
        <v>153</v>
      </c>
      <c r="B171" s="38" t="s">
        <v>73</v>
      </c>
      <c r="C171" s="39" t="s">
        <v>315</v>
      </c>
      <c r="D171" s="39" t="s">
        <v>317</v>
      </c>
      <c r="E171" s="38"/>
      <c r="F171" s="40"/>
      <c r="G171" s="78" t="s">
        <v>76</v>
      </c>
      <c r="H171" s="39" t="s">
        <v>77</v>
      </c>
      <c r="I171" s="41"/>
      <c r="J171" s="42">
        <v>1</v>
      </c>
      <c r="K171" s="43">
        <v>39.9</v>
      </c>
      <c r="L171" s="43">
        <v>39.9</v>
      </c>
      <c r="M171" s="44">
        <f>IFERROR(N171+P171+Q171,0)</f>
        <v>3076100</v>
      </c>
      <c r="N171" s="43">
        <v>1713387.7</v>
      </c>
      <c r="O171" s="43">
        <v>0</v>
      </c>
      <c r="P171" s="43">
        <v>681356.15</v>
      </c>
      <c r="Q171" s="43">
        <v>681356.15</v>
      </c>
      <c r="R171" s="43">
        <v>1713387.7</v>
      </c>
      <c r="S171" s="43">
        <v>113453</v>
      </c>
      <c r="T171" s="43">
        <v>1891060.130925</v>
      </c>
      <c r="U171" s="45"/>
      <c r="V171" s="46"/>
      <c r="W171" s="46">
        <v>45897</v>
      </c>
      <c r="X171"/>
      <c r="Y171"/>
    </row>
    <row r="172" spans="1:25">
      <c r="A172" s="37">
        <v>154</v>
      </c>
      <c r="B172" s="38" t="s">
        <v>73</v>
      </c>
      <c r="C172" s="39" t="s">
        <v>318</v>
      </c>
      <c r="D172" s="39" t="s">
        <v>319</v>
      </c>
      <c r="E172" s="38"/>
      <c r="F172" s="40"/>
      <c r="G172" s="78" t="s">
        <v>76</v>
      </c>
      <c r="H172" s="39" t="s">
        <v>77</v>
      </c>
      <c r="I172" s="41"/>
      <c r="J172" s="42">
        <v>1</v>
      </c>
      <c r="K172" s="43">
        <v>26.03</v>
      </c>
      <c r="L172" s="43">
        <v>26.03</v>
      </c>
      <c r="M172" s="44">
        <f>IFERROR(N172+P172+Q172,0)</f>
        <v>2214886.19</v>
      </c>
      <c r="N172" s="43">
        <v>1233691.61</v>
      </c>
      <c r="O172" s="43">
        <v>0</v>
      </c>
      <c r="P172" s="43">
        <v>490597.29</v>
      </c>
      <c r="Q172" s="43">
        <v>490597.29</v>
      </c>
      <c r="R172" s="43">
        <v>1233691.61</v>
      </c>
      <c r="S172" s="43">
        <v>113453</v>
      </c>
      <c r="T172" s="43">
        <v>1233691.6092225</v>
      </c>
      <c r="U172" s="45"/>
      <c r="V172" s="46"/>
      <c r="W172" s="46">
        <v>45854</v>
      </c>
      <c r="X172"/>
      <c r="Y172"/>
    </row>
    <row r="173" spans="1:25">
      <c r="A173" s="37">
        <v>155</v>
      </c>
      <c r="B173" s="38" t="s">
        <v>73</v>
      </c>
      <c r="C173" s="39" t="s">
        <v>320</v>
      </c>
      <c r="D173" s="39" t="s">
        <v>321</v>
      </c>
      <c r="E173" s="38"/>
      <c r="F173" s="40"/>
      <c r="G173" s="78" t="s">
        <v>76</v>
      </c>
      <c r="H173" s="39" t="s">
        <v>77</v>
      </c>
      <c r="I173" s="41"/>
      <c r="J173" s="42">
        <v>1</v>
      </c>
      <c r="K173" s="43">
        <v>44.6</v>
      </c>
      <c r="L173" s="43">
        <v>44.6</v>
      </c>
      <c r="M173" s="44">
        <f>IFERROR(N173+P173+Q173,0)</f>
        <v>3795002.85</v>
      </c>
      <c r="N173" s="43">
        <v>2113816.59</v>
      </c>
      <c r="O173" s="43">
        <v>0</v>
      </c>
      <c r="P173" s="43">
        <v>840593.13</v>
      </c>
      <c r="Q173" s="43">
        <v>840593.13</v>
      </c>
      <c r="R173" s="43">
        <v>2113816.59</v>
      </c>
      <c r="S173" s="43">
        <v>113453</v>
      </c>
      <c r="T173" s="43">
        <v>2113816.58745</v>
      </c>
      <c r="U173" s="45"/>
      <c r="V173" s="46"/>
      <c r="W173" s="46">
        <v>45867</v>
      </c>
      <c r="X173"/>
      <c r="Y173"/>
    </row>
    <row r="174" spans="1:25">
      <c r="A174" s="37">
        <v>156</v>
      </c>
      <c r="B174" s="38" t="s">
        <v>73</v>
      </c>
      <c r="C174" s="39" t="s">
        <v>320</v>
      </c>
      <c r="D174" s="39" t="s">
        <v>322</v>
      </c>
      <c r="E174" s="38"/>
      <c r="F174" s="40"/>
      <c r="G174" s="78" t="s">
        <v>76</v>
      </c>
      <c r="H174" s="39" t="s">
        <v>77</v>
      </c>
      <c r="I174" s="41"/>
      <c r="J174" s="42">
        <v>1</v>
      </c>
      <c r="K174" s="43">
        <v>29.9</v>
      </c>
      <c r="L174" s="43">
        <v>29.9</v>
      </c>
      <c r="M174" s="44">
        <f>IFERROR(N174+P174+Q174,0)</f>
        <v>2544183.52</v>
      </c>
      <c r="N174" s="43">
        <v>1417110.22</v>
      </c>
      <c r="O174" s="43">
        <v>0</v>
      </c>
      <c r="P174" s="43">
        <v>563536.65</v>
      </c>
      <c r="Q174" s="43">
        <v>563536.65</v>
      </c>
      <c r="R174" s="43">
        <v>1417110.22</v>
      </c>
      <c r="S174" s="43">
        <v>113453</v>
      </c>
      <c r="T174" s="43">
        <v>1417110.223425</v>
      </c>
      <c r="U174" s="45"/>
      <c r="V174" s="46"/>
      <c r="W174" s="46">
        <v>45867</v>
      </c>
      <c r="X174"/>
      <c r="Y174"/>
    </row>
    <row r="175" spans="1:25">
      <c r="A175" s="37">
        <v>157</v>
      </c>
      <c r="B175" s="38" t="s">
        <v>73</v>
      </c>
      <c r="C175" s="39" t="s">
        <v>323</v>
      </c>
      <c r="D175" s="39" t="s">
        <v>324</v>
      </c>
      <c r="E175" s="38"/>
      <c r="F175" s="40"/>
      <c r="G175" s="78" t="s">
        <v>76</v>
      </c>
      <c r="H175" s="39" t="s">
        <v>77</v>
      </c>
      <c r="I175" s="41"/>
      <c r="J175" s="42">
        <v>1</v>
      </c>
      <c r="K175" s="43">
        <v>43.2</v>
      </c>
      <c r="L175" s="43">
        <v>43.2</v>
      </c>
      <c r="M175" s="44">
        <f>IFERROR(N175+P175+Q175,0)</f>
        <v>1960000</v>
      </c>
      <c r="N175" s="43">
        <v>1091720</v>
      </c>
      <c r="O175" s="43">
        <v>0</v>
      </c>
      <c r="P175" s="43">
        <v>434140</v>
      </c>
      <c r="Q175" s="43">
        <v>434140</v>
      </c>
      <c r="R175" s="43">
        <v>1091720</v>
      </c>
      <c r="S175" s="43">
        <v>113453</v>
      </c>
      <c r="T175" s="43">
        <v>2047463.6004</v>
      </c>
      <c r="U175" s="45"/>
      <c r="V175" s="46"/>
      <c r="W175" s="46">
        <v>45960</v>
      </c>
      <c r="X175"/>
      <c r="Y175"/>
    </row>
    <row r="176" spans="1:25">
      <c r="A176" s="37">
        <v>158</v>
      </c>
      <c r="B176" s="38" t="s">
        <v>73</v>
      </c>
      <c r="C176" s="39" t="s">
        <v>325</v>
      </c>
      <c r="D176" s="39" t="s">
        <v>326</v>
      </c>
      <c r="E176" s="38"/>
      <c r="F176" s="40"/>
      <c r="G176" s="78" t="s">
        <v>76</v>
      </c>
      <c r="H176" s="39" t="s">
        <v>77</v>
      </c>
      <c r="I176" s="41"/>
      <c r="J176" s="42">
        <v>1</v>
      </c>
      <c r="K176" s="43">
        <v>34.9</v>
      </c>
      <c r="L176" s="43">
        <v>34.9</v>
      </c>
      <c r="M176" s="44">
        <f>IFERROR(N176+P176+Q176,0)</f>
        <v>2631500</v>
      </c>
      <c r="N176" s="43">
        <v>1465745.5</v>
      </c>
      <c r="O176" s="43">
        <v>0</v>
      </c>
      <c r="P176" s="43">
        <v>582877.25</v>
      </c>
      <c r="Q176" s="43">
        <v>582877.25</v>
      </c>
      <c r="R176" s="43">
        <v>1465745.5</v>
      </c>
      <c r="S176" s="43">
        <v>113453</v>
      </c>
      <c r="T176" s="43">
        <v>1654085.177175</v>
      </c>
      <c r="U176" s="45"/>
      <c r="V176" s="46"/>
      <c r="W176" s="46">
        <v>45961</v>
      </c>
      <c r="X176"/>
      <c r="Y176"/>
    </row>
    <row r="177" spans="1:25">
      <c r="A177" s="37">
        <v>159</v>
      </c>
      <c r="B177" s="38" t="s">
        <v>73</v>
      </c>
      <c r="C177" s="39" t="s">
        <v>325</v>
      </c>
      <c r="D177" s="39" t="s">
        <v>327</v>
      </c>
      <c r="E177" s="38"/>
      <c r="F177" s="40"/>
      <c r="G177" s="78" t="s">
        <v>76</v>
      </c>
      <c r="H177" s="39" t="s">
        <v>77</v>
      </c>
      <c r="I177" s="41"/>
      <c r="J177" s="42">
        <v>1</v>
      </c>
      <c r="K177" s="43">
        <v>32.7</v>
      </c>
      <c r="L177" s="43">
        <v>32.7</v>
      </c>
      <c r="M177" s="44">
        <f>IFERROR(N177+P177+Q177,0)</f>
        <v>1180000</v>
      </c>
      <c r="N177" s="43">
        <v>657260</v>
      </c>
      <c r="O177" s="43">
        <v>0</v>
      </c>
      <c r="P177" s="43">
        <v>261370</v>
      </c>
      <c r="Q177" s="43">
        <v>261370</v>
      </c>
      <c r="R177" s="43">
        <v>657260</v>
      </c>
      <c r="S177" s="43">
        <v>113453</v>
      </c>
      <c r="T177" s="43">
        <v>1549816.197525</v>
      </c>
      <c r="U177" s="45"/>
      <c r="V177" s="46"/>
      <c r="W177" s="46">
        <v>45961</v>
      </c>
      <c r="X177"/>
      <c r="Y177"/>
    </row>
    <row r="178" spans="1:25">
      <c r="A178" s="37">
        <v>160</v>
      </c>
      <c r="B178" s="38" t="s">
        <v>73</v>
      </c>
      <c r="C178" s="39" t="s">
        <v>325</v>
      </c>
      <c r="D178" s="39" t="s">
        <v>328</v>
      </c>
      <c r="E178" s="38"/>
      <c r="F178" s="40"/>
      <c r="G178" s="78" t="s">
        <v>76</v>
      </c>
      <c r="H178" s="39" t="s">
        <v>77</v>
      </c>
      <c r="I178" s="41"/>
      <c r="J178" s="42">
        <v>1</v>
      </c>
      <c r="K178" s="43">
        <v>54.8</v>
      </c>
      <c r="L178" s="43">
        <v>54.8</v>
      </c>
      <c r="M178" s="44">
        <f>IFERROR(N178+P178+Q178,0)</f>
        <v>4520800</v>
      </c>
      <c r="N178" s="43">
        <v>2518085.6</v>
      </c>
      <c r="O178" s="43">
        <v>0</v>
      </c>
      <c r="P178" s="43">
        <v>1001357.2</v>
      </c>
      <c r="Q178" s="43">
        <v>1001357.2</v>
      </c>
      <c r="R178" s="43">
        <v>2518085.6</v>
      </c>
      <c r="S178" s="43">
        <v>113453</v>
      </c>
      <c r="T178" s="43">
        <v>2597245.4931</v>
      </c>
      <c r="U178" s="45"/>
      <c r="V178" s="46"/>
      <c r="W178" s="46">
        <v>45961</v>
      </c>
      <c r="X178"/>
      <c r="Y178"/>
    </row>
    <row r="179" spans="1:25">
      <c r="A179" s="37">
        <v>161</v>
      </c>
      <c r="B179" s="38" t="s">
        <v>73</v>
      </c>
      <c r="C179" s="39" t="s">
        <v>329</v>
      </c>
      <c r="D179" s="39" t="s">
        <v>330</v>
      </c>
      <c r="E179" s="38"/>
      <c r="F179" s="40"/>
      <c r="G179" s="78" t="s">
        <v>76</v>
      </c>
      <c r="H179" s="39" t="s">
        <v>77</v>
      </c>
      <c r="I179" s="41"/>
      <c r="J179" s="42">
        <v>1</v>
      </c>
      <c r="K179" s="43">
        <v>18.3</v>
      </c>
      <c r="L179" s="43">
        <v>18.3</v>
      </c>
      <c r="M179" s="44">
        <f>IFERROR(N179+P179+Q179,0)</f>
        <v>1514597.55</v>
      </c>
      <c r="N179" s="43">
        <v>843630.84</v>
      </c>
      <c r="O179" s="43">
        <v>0</v>
      </c>
      <c r="P179" s="43">
        <v>335483.35</v>
      </c>
      <c r="Q179" s="43">
        <v>335483.36</v>
      </c>
      <c r="R179" s="43">
        <v>843630.84</v>
      </c>
      <c r="S179" s="43">
        <v>113453</v>
      </c>
      <c r="T179" s="43">
        <v>867328.330725</v>
      </c>
      <c r="U179" s="45"/>
      <c r="V179" s="46"/>
      <c r="W179" s="46"/>
      <c r="X179"/>
      <c r="Y179"/>
    </row>
    <row r="180" spans="1:25">
      <c r="A180" s="37">
        <v>162</v>
      </c>
      <c r="B180" s="38" t="s">
        <v>73</v>
      </c>
      <c r="C180" s="39" t="s">
        <v>329</v>
      </c>
      <c r="D180" s="39" t="s">
        <v>331</v>
      </c>
      <c r="E180" s="38"/>
      <c r="F180" s="40"/>
      <c r="G180" s="78" t="s">
        <v>76</v>
      </c>
      <c r="H180" s="39" t="s">
        <v>77</v>
      </c>
      <c r="I180" s="41"/>
      <c r="J180" s="42">
        <v>1</v>
      </c>
      <c r="K180" s="43">
        <v>12.8</v>
      </c>
      <c r="L180" s="43">
        <v>12.8</v>
      </c>
      <c r="M180" s="44">
        <f>IFERROR(N180+P180+Q180,0)</f>
        <v>1080639.82</v>
      </c>
      <c r="N180" s="43">
        <v>601916.38</v>
      </c>
      <c r="O180" s="43">
        <v>0</v>
      </c>
      <c r="P180" s="43">
        <v>239361.72</v>
      </c>
      <c r="Q180" s="43">
        <v>239361.72</v>
      </c>
      <c r="R180" s="43">
        <v>601916.38</v>
      </c>
      <c r="S180" s="43">
        <v>113453</v>
      </c>
      <c r="T180" s="43">
        <v>606655.8816</v>
      </c>
      <c r="U180" s="45"/>
      <c r="V180" s="46"/>
      <c r="W180" s="46"/>
      <c r="X180"/>
      <c r="Y180"/>
    </row>
    <row r="181" spans="1:25">
      <c r="A181" s="37">
        <v>163</v>
      </c>
      <c r="B181" s="38" t="s">
        <v>73</v>
      </c>
      <c r="C181" s="39" t="s">
        <v>329</v>
      </c>
      <c r="D181" s="39" t="s">
        <v>332</v>
      </c>
      <c r="E181" s="38"/>
      <c r="F181" s="40"/>
      <c r="G181" s="78" t="s">
        <v>76</v>
      </c>
      <c r="H181" s="39" t="s">
        <v>77</v>
      </c>
      <c r="I181" s="41"/>
      <c r="J181" s="42">
        <v>1</v>
      </c>
      <c r="K181" s="43">
        <v>74.5</v>
      </c>
      <c r="L181" s="43">
        <v>74.5</v>
      </c>
      <c r="M181" s="44">
        <f>IFERROR(N181+P181+Q181,0)</f>
        <v>5860600</v>
      </c>
      <c r="N181" s="43">
        <v>3264354.2</v>
      </c>
      <c r="O181" s="43">
        <v>0</v>
      </c>
      <c r="P181" s="43">
        <v>1298122.9</v>
      </c>
      <c r="Q181" s="43">
        <v>1298122.9</v>
      </c>
      <c r="R181" s="43">
        <v>3264354.2</v>
      </c>
      <c r="S181" s="43">
        <v>113453</v>
      </c>
      <c r="T181" s="43">
        <v>3530926.810875</v>
      </c>
      <c r="U181" s="45"/>
      <c r="V181" s="46"/>
      <c r="W181" s="46"/>
      <c r="X181"/>
      <c r="Y181"/>
    </row>
    <row r="182" spans="1:25">
      <c r="A182" s="37">
        <v>164</v>
      </c>
      <c r="B182" s="38" t="s">
        <v>73</v>
      </c>
      <c r="C182" s="39" t="s">
        <v>329</v>
      </c>
      <c r="D182" s="39" t="s">
        <v>333</v>
      </c>
      <c r="E182" s="38"/>
      <c r="F182" s="40"/>
      <c r="G182" s="78" t="s">
        <v>76</v>
      </c>
      <c r="H182" s="39" t="s">
        <v>77</v>
      </c>
      <c r="I182" s="41"/>
      <c r="J182" s="42">
        <v>1</v>
      </c>
      <c r="K182" s="43">
        <v>44.5</v>
      </c>
      <c r="L182" s="43">
        <v>44.5</v>
      </c>
      <c r="M182" s="44">
        <f>IFERROR(N182+P182+Q182,0)</f>
        <v>3786493.87</v>
      </c>
      <c r="N182" s="43">
        <v>2109077.09</v>
      </c>
      <c r="O182" s="43">
        <v>0</v>
      </c>
      <c r="P182" s="43">
        <v>838708.39</v>
      </c>
      <c r="Q182" s="43">
        <v>838708.39</v>
      </c>
      <c r="R182" s="43">
        <v>2109077.09</v>
      </c>
      <c r="S182" s="43">
        <v>113453</v>
      </c>
      <c r="T182" s="43">
        <v>2109077.088375</v>
      </c>
      <c r="U182" s="45"/>
      <c r="V182" s="46"/>
      <c r="W182" s="46"/>
      <c r="X182"/>
      <c r="Y182"/>
    </row>
    <row r="183" spans="1:25">
      <c r="A183" s="37">
        <v>165</v>
      </c>
      <c r="B183" s="38" t="s">
        <v>73</v>
      </c>
      <c r="C183" s="39" t="s">
        <v>334</v>
      </c>
      <c r="D183" s="39" t="s">
        <v>335</v>
      </c>
      <c r="E183" s="38"/>
      <c r="F183" s="40"/>
      <c r="G183" s="78" t="s">
        <v>76</v>
      </c>
      <c r="H183" s="39" t="s">
        <v>77</v>
      </c>
      <c r="I183" s="41"/>
      <c r="J183" s="42">
        <v>1</v>
      </c>
      <c r="K183" s="43">
        <v>30.1</v>
      </c>
      <c r="L183" s="43">
        <v>30.1</v>
      </c>
      <c r="M183" s="44">
        <f>IFERROR(N183+P183+Q183,0)</f>
        <v>2425200</v>
      </c>
      <c r="N183" s="43">
        <v>1350836.4</v>
      </c>
      <c r="O183" s="43">
        <v>0</v>
      </c>
      <c r="P183" s="43">
        <v>537181.8</v>
      </c>
      <c r="Q183" s="43">
        <v>537181.8</v>
      </c>
      <c r="R183" s="43">
        <v>1350836.4</v>
      </c>
      <c r="S183" s="43">
        <v>113453</v>
      </c>
      <c r="T183" s="43">
        <v>1426589.221575</v>
      </c>
      <c r="U183" s="45"/>
      <c r="V183" s="46"/>
      <c r="W183" s="46">
        <v>45868</v>
      </c>
      <c r="X183"/>
      <c r="Y183"/>
    </row>
    <row r="184" spans="1:25">
      <c r="A184" s="37">
        <v>166</v>
      </c>
      <c r="B184" s="38" t="s">
        <v>73</v>
      </c>
      <c r="C184" s="39" t="s">
        <v>334</v>
      </c>
      <c r="D184" s="39" t="s">
        <v>336</v>
      </c>
      <c r="E184" s="38"/>
      <c r="F184" s="40"/>
      <c r="G184" s="78" t="s">
        <v>76</v>
      </c>
      <c r="H184" s="39" t="s">
        <v>77</v>
      </c>
      <c r="I184" s="41"/>
      <c r="J184" s="42">
        <v>1</v>
      </c>
      <c r="K184" s="43">
        <v>25.74</v>
      </c>
      <c r="L184" s="43">
        <v>25.74</v>
      </c>
      <c r="M184" s="44">
        <f>IFERROR(N184+P184+Q184,0)</f>
        <v>312000</v>
      </c>
      <c r="N184" s="43">
        <v>173784</v>
      </c>
      <c r="O184" s="43">
        <v>0</v>
      </c>
      <c r="P184" s="43">
        <v>69108</v>
      </c>
      <c r="Q184" s="43">
        <v>69108</v>
      </c>
      <c r="R184" s="43">
        <v>173784</v>
      </c>
      <c r="S184" s="43">
        <v>113453</v>
      </c>
      <c r="T184" s="43">
        <v>1219947.061905</v>
      </c>
      <c r="U184" s="45"/>
      <c r="V184" s="46"/>
      <c r="W184" s="46">
        <v>45954</v>
      </c>
      <c r="X184"/>
      <c r="Y184"/>
    </row>
    <row r="185" spans="1:25">
      <c r="A185" s="37">
        <v>167</v>
      </c>
      <c r="B185" s="38" t="s">
        <v>73</v>
      </c>
      <c r="C185" s="39" t="s">
        <v>337</v>
      </c>
      <c r="D185" s="39" t="s">
        <v>338</v>
      </c>
      <c r="E185" s="38"/>
      <c r="F185" s="40"/>
      <c r="G185" s="78" t="s">
        <v>76</v>
      </c>
      <c r="H185" s="39" t="s">
        <v>77</v>
      </c>
      <c r="I185" s="41"/>
      <c r="J185" s="42">
        <v>1</v>
      </c>
      <c r="K185" s="43">
        <v>40.7</v>
      </c>
      <c r="L185" s="43">
        <v>40.7</v>
      </c>
      <c r="M185" s="44">
        <f>IFERROR(N185+P185+Q185,0)</f>
        <v>3463152.82</v>
      </c>
      <c r="N185" s="43">
        <v>1928976.12</v>
      </c>
      <c r="O185" s="43">
        <v>0</v>
      </c>
      <c r="P185" s="43">
        <v>767088.35</v>
      </c>
      <c r="Q185" s="43">
        <v>767088.35</v>
      </c>
      <c r="R185" s="43">
        <v>1928976.12</v>
      </c>
      <c r="S185" s="43">
        <v>113453</v>
      </c>
      <c r="T185" s="43">
        <v>1928976.123525</v>
      </c>
      <c r="U185" s="45"/>
      <c r="V185" s="46"/>
      <c r="W185" s="46">
        <v>45968</v>
      </c>
      <c r="X185"/>
      <c r="Y185"/>
    </row>
    <row r="186" spans="1:25">
      <c r="A186" s="37">
        <v>168</v>
      </c>
      <c r="B186" s="38" t="s">
        <v>73</v>
      </c>
      <c r="C186" s="39" t="s">
        <v>339</v>
      </c>
      <c r="D186" s="39" t="s">
        <v>340</v>
      </c>
      <c r="E186" s="38"/>
      <c r="F186" s="40"/>
      <c r="G186" s="78" t="s">
        <v>76</v>
      </c>
      <c r="H186" s="39" t="s">
        <v>77</v>
      </c>
      <c r="I186" s="41"/>
      <c r="J186" s="42">
        <v>1</v>
      </c>
      <c r="K186" s="43">
        <v>16.8</v>
      </c>
      <c r="L186" s="43">
        <v>16.8</v>
      </c>
      <c r="M186" s="44">
        <f>IFERROR(N186+P186+Q186,0)</f>
        <v>1420998.82</v>
      </c>
      <c r="N186" s="43">
        <v>791496.34</v>
      </c>
      <c r="O186" s="43">
        <v>0</v>
      </c>
      <c r="P186" s="43">
        <v>314751.24</v>
      </c>
      <c r="Q186" s="43">
        <v>314751.24</v>
      </c>
      <c r="R186" s="43">
        <v>791496.34</v>
      </c>
      <c r="S186" s="43">
        <v>113453</v>
      </c>
      <c r="T186" s="43">
        <v>796235.8446</v>
      </c>
      <c r="U186" s="45"/>
      <c r="V186" s="46"/>
      <c r="W186" s="46"/>
      <c r="X186"/>
      <c r="Y186"/>
    </row>
    <row r="187" spans="1:25">
      <c r="A187" s="37">
        <v>169</v>
      </c>
      <c r="B187" s="38" t="s">
        <v>73</v>
      </c>
      <c r="C187" s="39" t="s">
        <v>339</v>
      </c>
      <c r="D187" s="39" t="s">
        <v>341</v>
      </c>
      <c r="E187" s="38"/>
      <c r="F187" s="40"/>
      <c r="G187" s="78" t="s">
        <v>76</v>
      </c>
      <c r="H187" s="39" t="s">
        <v>77</v>
      </c>
      <c r="I187" s="41"/>
      <c r="J187" s="42">
        <v>1</v>
      </c>
      <c r="K187" s="43">
        <v>25.9</v>
      </c>
      <c r="L187" s="43">
        <v>25.9</v>
      </c>
      <c r="M187" s="44">
        <f>IFERROR(N187+P187+Q187,0)</f>
        <v>2195315.55</v>
      </c>
      <c r="N187" s="43">
        <v>1222790.76</v>
      </c>
      <c r="O187" s="43">
        <v>0</v>
      </c>
      <c r="P187" s="43">
        <v>486262.39</v>
      </c>
      <c r="Q187" s="43">
        <v>486262.4</v>
      </c>
      <c r="R187" s="43">
        <v>1222790.76</v>
      </c>
      <c r="S187" s="43">
        <v>113453</v>
      </c>
      <c r="T187" s="43">
        <v>1227530.260425</v>
      </c>
      <c r="U187" s="45"/>
      <c r="V187" s="46"/>
      <c r="W187" s="46"/>
      <c r="X187"/>
      <c r="Y187"/>
    </row>
    <row r="188" spans="1:25">
      <c r="A188" s="37">
        <v>170</v>
      </c>
      <c r="B188" s="38" t="s">
        <v>73</v>
      </c>
      <c r="C188" s="39" t="s">
        <v>339</v>
      </c>
      <c r="D188" s="39" t="s">
        <v>342</v>
      </c>
      <c r="E188" s="38"/>
      <c r="F188" s="40"/>
      <c r="G188" s="78" t="s">
        <v>76</v>
      </c>
      <c r="H188" s="39" t="s">
        <v>77</v>
      </c>
      <c r="I188" s="41"/>
      <c r="J188" s="42">
        <v>1</v>
      </c>
      <c r="K188" s="43">
        <v>18.7</v>
      </c>
      <c r="L188" s="43">
        <v>18.7</v>
      </c>
      <c r="M188" s="44">
        <f>IFERROR(N188+P188+Q188,0)</f>
        <v>1591178.32</v>
      </c>
      <c r="N188" s="43">
        <v>886286.32</v>
      </c>
      <c r="O188" s="43">
        <v>0</v>
      </c>
      <c r="P188" s="43">
        <v>352446</v>
      </c>
      <c r="Q188" s="43">
        <v>352446</v>
      </c>
      <c r="R188" s="43">
        <v>886286.32</v>
      </c>
      <c r="S188" s="43">
        <v>113453</v>
      </c>
      <c r="T188" s="43">
        <v>886286.327025</v>
      </c>
      <c r="U188" s="45"/>
      <c r="V188" s="46"/>
      <c r="W188" s="46"/>
      <c r="X188"/>
      <c r="Y188"/>
    </row>
    <row r="189" spans="1:25">
      <c r="A189" s="37">
        <v>171</v>
      </c>
      <c r="B189" s="38" t="s">
        <v>73</v>
      </c>
      <c r="C189" s="39" t="s">
        <v>343</v>
      </c>
      <c r="D189" s="39" t="s">
        <v>344</v>
      </c>
      <c r="E189" s="38"/>
      <c r="F189" s="40"/>
      <c r="G189" s="78" t="s">
        <v>76</v>
      </c>
      <c r="H189" s="39" t="s">
        <v>77</v>
      </c>
      <c r="I189" s="41"/>
      <c r="J189" s="42">
        <v>1</v>
      </c>
      <c r="K189" s="43">
        <v>25</v>
      </c>
      <c r="L189" s="43">
        <v>25</v>
      </c>
      <c r="M189" s="44">
        <f>IFERROR(N189+P189+Q189,0)</f>
        <v>1441900</v>
      </c>
      <c r="N189" s="43">
        <v>803138.3</v>
      </c>
      <c r="O189" s="43">
        <v>0</v>
      </c>
      <c r="P189" s="43">
        <v>319380.85</v>
      </c>
      <c r="Q189" s="43">
        <v>319380.85</v>
      </c>
      <c r="R189" s="43">
        <v>803138.3</v>
      </c>
      <c r="S189" s="43">
        <v>113453</v>
      </c>
      <c r="T189" s="43">
        <v>1184874.76875</v>
      </c>
      <c r="U189" s="45"/>
      <c r="V189" s="46"/>
      <c r="W189" s="46"/>
      <c r="X189"/>
      <c r="Y189"/>
    </row>
    <row r="190" spans="1:25">
      <c r="A190" s="37">
        <v>172</v>
      </c>
      <c r="B190" s="38" t="s">
        <v>345</v>
      </c>
      <c r="C190" s="39" t="s">
        <v>139</v>
      </c>
      <c r="D190" s="39" t="s">
        <v>346</v>
      </c>
      <c r="E190" s="38"/>
      <c r="F190" s="40"/>
      <c r="G190" s="78" t="s">
        <v>76</v>
      </c>
      <c r="H190" s="39" t="s">
        <v>77</v>
      </c>
      <c r="I190" s="41" t="s">
        <v>347</v>
      </c>
      <c r="J190" s="42">
        <v>1</v>
      </c>
      <c r="K190" s="43">
        <v>37.1</v>
      </c>
      <c r="L190" s="43">
        <v>33.9</v>
      </c>
      <c r="M190" s="44">
        <f>IFERROR(N190+P190+Q190,0)</f>
        <v>3206711.18</v>
      </c>
      <c r="N190" s="43">
        <v>1786138.13</v>
      </c>
      <c r="O190" s="43">
        <v>0</v>
      </c>
      <c r="P190" s="43">
        <v>710286.52</v>
      </c>
      <c r="Q190" s="43">
        <v>710286.53</v>
      </c>
      <c r="R190" s="43">
        <v>1786138.13</v>
      </c>
      <c r="S190" s="43">
        <v>135517</v>
      </c>
      <c r="T190" s="43">
        <v>2100313.612425</v>
      </c>
      <c r="U190" s="45">
        <v>4</v>
      </c>
      <c r="V190" s="46">
        <v>26665</v>
      </c>
      <c r="W190" s="46"/>
      <c r="X190"/>
      <c r="Y190"/>
    </row>
    <row r="191" spans="1:25">
      <c r="A191" s="37">
        <v>173</v>
      </c>
      <c r="B191" s="38" t="s">
        <v>348</v>
      </c>
      <c r="C191" s="39" t="s">
        <v>153</v>
      </c>
      <c r="D191" s="39" t="s">
        <v>349</v>
      </c>
      <c r="E191" s="38"/>
      <c r="F191" s="40"/>
      <c r="G191" s="78" t="s">
        <v>76</v>
      </c>
      <c r="H191" s="39" t="s">
        <v>77</v>
      </c>
      <c r="I191" s="41" t="s">
        <v>350</v>
      </c>
      <c r="J191" s="42">
        <v>1</v>
      </c>
      <c r="K191" s="43">
        <v>61.3</v>
      </c>
      <c r="L191" s="43">
        <v>57.8</v>
      </c>
      <c r="M191" s="44">
        <f>IFERROR(N191+P191+Q191,0)</f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 t="s">
        <v>68</v>
      </c>
      <c r="T191" s="43" t="s">
        <v>68</v>
      </c>
      <c r="U191" s="45">
        <v>4</v>
      </c>
      <c r="V191" s="46">
        <v>33970</v>
      </c>
      <c r="W191" s="46">
        <v>46002</v>
      </c>
      <c r="X191"/>
      <c r="Y191"/>
    </row>
    <row r="192" spans="1:25">
      <c r="A192" s="37">
        <v>174</v>
      </c>
      <c r="B192" s="38" t="s">
        <v>348</v>
      </c>
      <c r="C192" s="39" t="s">
        <v>351</v>
      </c>
      <c r="D192" s="39" t="s">
        <v>349</v>
      </c>
      <c r="E192" s="38"/>
      <c r="F192" s="40"/>
      <c r="G192" s="78" t="s">
        <v>76</v>
      </c>
      <c r="H192" s="39" t="s">
        <v>77</v>
      </c>
      <c r="I192" s="41" t="s">
        <v>352</v>
      </c>
      <c r="J192" s="42">
        <v>1</v>
      </c>
      <c r="K192" s="43">
        <v>14.4</v>
      </c>
      <c r="L192" s="43">
        <v>7.3</v>
      </c>
      <c r="M192" s="44">
        <f>IFERROR(N192+P192+Q192,0)</f>
        <v>0</v>
      </c>
      <c r="N192" s="43">
        <v>0</v>
      </c>
      <c r="O192" s="43">
        <v>0</v>
      </c>
      <c r="P192" s="43">
        <v>0</v>
      </c>
      <c r="Q192" s="43">
        <v>0</v>
      </c>
      <c r="R192" s="43">
        <v>0</v>
      </c>
      <c r="S192" s="43" t="s">
        <v>68</v>
      </c>
      <c r="T192" s="43" t="s">
        <v>68</v>
      </c>
      <c r="U192" s="45">
        <v>4</v>
      </c>
      <c r="V192" s="46">
        <v>15707</v>
      </c>
      <c r="W192" s="46">
        <v>45845</v>
      </c>
      <c r="X192"/>
      <c r="Y192"/>
    </row>
    <row r="193" spans="1:25">
      <c r="A193" s="37">
        <v>175</v>
      </c>
      <c r="B193" s="38" t="s">
        <v>348</v>
      </c>
      <c r="C193" s="39" t="s">
        <v>351</v>
      </c>
      <c r="D193" s="39" t="s">
        <v>349</v>
      </c>
      <c r="E193" s="38"/>
      <c r="F193" s="40"/>
      <c r="G193" s="78" t="s">
        <v>76</v>
      </c>
      <c r="H193" s="39" t="s">
        <v>77</v>
      </c>
      <c r="I193" s="41" t="s">
        <v>353</v>
      </c>
      <c r="J193" s="42">
        <v>1</v>
      </c>
      <c r="K193" s="43">
        <v>46.6</v>
      </c>
      <c r="L193" s="43">
        <v>34.4</v>
      </c>
      <c r="M193" s="44">
        <f>IFERROR(N193+P193+Q193,0)</f>
        <v>0</v>
      </c>
      <c r="N193" s="43">
        <v>0</v>
      </c>
      <c r="O193" s="43">
        <v>0</v>
      </c>
      <c r="P193" s="43">
        <v>0</v>
      </c>
      <c r="Q193" s="43">
        <v>0</v>
      </c>
      <c r="R193" s="43">
        <v>0</v>
      </c>
      <c r="S193" s="43" t="s">
        <v>68</v>
      </c>
      <c r="T193" s="43" t="s">
        <v>68</v>
      </c>
      <c r="U193" s="45">
        <v>4</v>
      </c>
      <c r="V193" s="46">
        <v>26299</v>
      </c>
      <c r="W193" s="46">
        <v>44411</v>
      </c>
      <c r="X193"/>
      <c r="Y193"/>
    </row>
    <row r="194" spans="1:25">
      <c r="A194" s="37">
        <v>176</v>
      </c>
      <c r="B194" s="38" t="s">
        <v>348</v>
      </c>
      <c r="C194" s="39" t="s">
        <v>354</v>
      </c>
      <c r="D194" s="39" t="s">
        <v>349</v>
      </c>
      <c r="E194" s="38"/>
      <c r="F194" s="40"/>
      <c r="G194" s="78" t="s">
        <v>76</v>
      </c>
      <c r="H194" s="39" t="s">
        <v>77</v>
      </c>
      <c r="I194" s="41" t="s">
        <v>355</v>
      </c>
      <c r="J194" s="42">
        <v>1</v>
      </c>
      <c r="K194" s="43">
        <v>42.3</v>
      </c>
      <c r="L194" s="43">
        <v>46.7</v>
      </c>
      <c r="M194" s="44">
        <f>IFERROR(N194+P194+Q194,0)</f>
        <v>0</v>
      </c>
      <c r="N194" s="43">
        <v>0</v>
      </c>
      <c r="O194" s="43">
        <v>0</v>
      </c>
      <c r="P194" s="43">
        <v>0</v>
      </c>
      <c r="Q194" s="43">
        <v>0</v>
      </c>
      <c r="R194" s="43">
        <v>0</v>
      </c>
      <c r="S194" s="43" t="s">
        <v>68</v>
      </c>
      <c r="T194" s="43" t="s">
        <v>68</v>
      </c>
      <c r="U194" s="45">
        <v>4</v>
      </c>
      <c r="V194" s="46">
        <v>23012</v>
      </c>
      <c r="W194" s="46">
        <v>44337</v>
      </c>
      <c r="X194"/>
      <c r="Y194"/>
    </row>
    <row r="195" spans="1:25">
      <c r="A195" s="37">
        <v>177</v>
      </c>
      <c r="B195" s="38" t="s">
        <v>348</v>
      </c>
      <c r="C195" s="39" t="s">
        <v>354</v>
      </c>
      <c r="D195" s="39" t="s">
        <v>349</v>
      </c>
      <c r="E195" s="38"/>
      <c r="F195" s="40"/>
      <c r="G195" s="78" t="s">
        <v>76</v>
      </c>
      <c r="H195" s="39" t="s">
        <v>77</v>
      </c>
      <c r="I195" s="41" t="s">
        <v>356</v>
      </c>
      <c r="J195" s="42">
        <v>1</v>
      </c>
      <c r="K195" s="43">
        <v>43.2</v>
      </c>
      <c r="L195" s="43">
        <v>41.4</v>
      </c>
      <c r="M195" s="44">
        <f>IFERROR(N195+P195+Q195,0)</f>
        <v>0</v>
      </c>
      <c r="N195" s="43">
        <v>0</v>
      </c>
      <c r="O195" s="43">
        <v>0</v>
      </c>
      <c r="P195" s="43">
        <v>0</v>
      </c>
      <c r="Q195" s="43">
        <v>0</v>
      </c>
      <c r="R195" s="43">
        <v>0</v>
      </c>
      <c r="S195" s="43" t="s">
        <v>68</v>
      </c>
      <c r="T195" s="43" t="s">
        <v>68</v>
      </c>
      <c r="U195" s="45">
        <v>4</v>
      </c>
      <c r="V195" s="46">
        <v>24838</v>
      </c>
      <c r="W195" s="46">
        <v>45559</v>
      </c>
      <c r="X195"/>
      <c r="Y195"/>
    </row>
    <row r="196" spans="1:25">
      <c r="A196" s="37">
        <v>178</v>
      </c>
      <c r="B196" s="38" t="s">
        <v>348</v>
      </c>
      <c r="C196" s="39" t="s">
        <v>334</v>
      </c>
      <c r="D196" s="39" t="s">
        <v>349</v>
      </c>
      <c r="E196" s="38"/>
      <c r="F196" s="40"/>
      <c r="G196" s="78" t="s">
        <v>76</v>
      </c>
      <c r="H196" s="39" t="s">
        <v>77</v>
      </c>
      <c r="I196" s="41" t="s">
        <v>357</v>
      </c>
      <c r="J196" s="42">
        <v>1</v>
      </c>
      <c r="K196" s="43">
        <v>29.2</v>
      </c>
      <c r="L196" s="43">
        <v>16.9</v>
      </c>
      <c r="M196" s="44">
        <f>IFERROR(N196+P196+Q196,0)</f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 t="s">
        <v>68</v>
      </c>
      <c r="T196" s="43" t="s">
        <v>68</v>
      </c>
      <c r="U196" s="45">
        <v>4</v>
      </c>
      <c r="V196" s="46">
        <v>33239</v>
      </c>
      <c r="W196" s="46"/>
      <c r="X196"/>
      <c r="Y196"/>
    </row>
    <row r="197" spans="1:25" customHeight="1" ht="30">
      <c r="A197" s="33"/>
      <c r="B197" s="74" t="s">
        <v>358</v>
      </c>
      <c r="C197" s="74"/>
      <c r="D197" s="74"/>
      <c r="E197" s="74"/>
      <c r="F197" s="74"/>
      <c r="G197" s="74"/>
      <c r="H197" s="74"/>
      <c r="I197" s="74"/>
      <c r="J197" s="34">
        <f>sum(J198:J207)</f>
        <v>10</v>
      </c>
      <c r="K197" s="35">
        <f>sum(K198:K207)</f>
        <v>420.54</v>
      </c>
      <c r="L197" s="35">
        <f>sum(L198:L207)</f>
        <v>420.54</v>
      </c>
      <c r="M197" s="35">
        <f>sum(M198:M207)</f>
        <v>32596685</v>
      </c>
      <c r="N197" s="35">
        <f>sum(N198:N207)</f>
        <v>18156353.54</v>
      </c>
      <c r="O197" s="35">
        <f>sum(O198:O207)</f>
        <v>0</v>
      </c>
      <c r="P197" s="35">
        <f>sum(P198:P207)</f>
        <v>10830248.59</v>
      </c>
      <c r="Q197" s="35">
        <f>sum(Q198:Q207)</f>
        <v>3610082.87</v>
      </c>
      <c r="R197" s="35">
        <f>sum(R198:R207)</f>
        <v>18156353.54</v>
      </c>
      <c r="S197" s="36" t="s">
        <v>68</v>
      </c>
      <c r="T197" s="36" t="s">
        <v>68</v>
      </c>
      <c r="U197" s="36" t="s">
        <v>68</v>
      </c>
      <c r="V197" s="36" t="s">
        <v>68</v>
      </c>
      <c r="W197" s="36" t="s">
        <v>68</v>
      </c>
      <c r="X197"/>
      <c r="Y197"/>
    </row>
    <row r="198" spans="1:25">
      <c r="A198" s="37">
        <v>1</v>
      </c>
      <c r="B198" s="38" t="s">
        <v>73</v>
      </c>
      <c r="C198" s="39" t="s">
        <v>218</v>
      </c>
      <c r="D198" s="39" t="s">
        <v>359</v>
      </c>
      <c r="E198" s="38"/>
      <c r="F198" s="40"/>
      <c r="G198" s="78" t="s">
        <v>76</v>
      </c>
      <c r="H198" s="39" t="s">
        <v>360</v>
      </c>
      <c r="I198" s="41"/>
      <c r="J198" s="42">
        <v>1</v>
      </c>
      <c r="K198" s="43">
        <v>44.8</v>
      </c>
      <c r="L198" s="43">
        <v>44.8</v>
      </c>
      <c r="M198" s="44">
        <f>IFERROR(N198+P198+Q198,0)</f>
        <v>3473814</v>
      </c>
      <c r="N198" s="43">
        <v>1934914.4</v>
      </c>
      <c r="O198" s="43">
        <v>0</v>
      </c>
      <c r="P198" s="43">
        <v>1154174.7</v>
      </c>
      <c r="Q198" s="43">
        <v>384724.9</v>
      </c>
      <c r="R198" s="43">
        <v>1934914.4</v>
      </c>
      <c r="S198" s="43">
        <v>113453</v>
      </c>
      <c r="T198" s="43">
        <v>2123295.5856</v>
      </c>
      <c r="U198" s="45"/>
      <c r="V198" s="46"/>
      <c r="W198" s="46">
        <v>45982</v>
      </c>
      <c r="X198"/>
      <c r="Y198"/>
    </row>
    <row r="199" spans="1:25">
      <c r="A199" s="37">
        <v>2</v>
      </c>
      <c r="B199" s="38" t="s">
        <v>73</v>
      </c>
      <c r="C199" s="39" t="s">
        <v>218</v>
      </c>
      <c r="D199" s="39" t="s">
        <v>361</v>
      </c>
      <c r="E199" s="38"/>
      <c r="F199" s="40"/>
      <c r="G199" s="78" t="s">
        <v>76</v>
      </c>
      <c r="H199" s="39" t="s">
        <v>360</v>
      </c>
      <c r="I199" s="41"/>
      <c r="J199" s="42">
        <v>1</v>
      </c>
      <c r="K199" s="43">
        <v>50.1</v>
      </c>
      <c r="L199" s="43">
        <v>50.1</v>
      </c>
      <c r="M199" s="44">
        <f>IFERROR(N199+P199+Q199,0)</f>
        <v>3885190</v>
      </c>
      <c r="N199" s="43">
        <v>2164050.83</v>
      </c>
      <c r="O199" s="43">
        <v>0</v>
      </c>
      <c r="P199" s="43">
        <v>1290854.38</v>
      </c>
      <c r="Q199" s="43">
        <v>430284.79</v>
      </c>
      <c r="R199" s="43">
        <v>2164050.83</v>
      </c>
      <c r="S199" s="43">
        <v>113453</v>
      </c>
      <c r="T199" s="43">
        <v>2374489.036575</v>
      </c>
      <c r="U199" s="45"/>
      <c r="V199" s="46"/>
      <c r="W199" s="46">
        <v>45982</v>
      </c>
      <c r="X199"/>
      <c r="Y199"/>
    </row>
    <row r="200" spans="1:25">
      <c r="A200" s="37">
        <v>3</v>
      </c>
      <c r="B200" s="38" t="s">
        <v>73</v>
      </c>
      <c r="C200" s="39" t="s">
        <v>218</v>
      </c>
      <c r="D200" s="39" t="s">
        <v>362</v>
      </c>
      <c r="E200" s="38"/>
      <c r="F200" s="40"/>
      <c r="G200" s="78" t="s">
        <v>76</v>
      </c>
      <c r="H200" s="39" t="s">
        <v>360</v>
      </c>
      <c r="I200" s="41"/>
      <c r="J200" s="42">
        <v>1</v>
      </c>
      <c r="K200" s="43">
        <v>30.63</v>
      </c>
      <c r="L200" s="43">
        <v>30.63</v>
      </c>
      <c r="M200" s="44">
        <f>IFERROR(N200+P200+Q200,0)</f>
        <v>2374236</v>
      </c>
      <c r="N200" s="43">
        <v>1322449.45</v>
      </c>
      <c r="O200" s="43">
        <v>0</v>
      </c>
      <c r="P200" s="43">
        <v>788839.91</v>
      </c>
      <c r="Q200" s="43">
        <v>262946.64</v>
      </c>
      <c r="R200" s="43">
        <v>1322449.45</v>
      </c>
      <c r="S200" s="43">
        <v>113453</v>
      </c>
      <c r="T200" s="43">
        <v>1451708.5666725</v>
      </c>
      <c r="U200" s="45"/>
      <c r="V200" s="46"/>
      <c r="W200" s="46">
        <v>45981</v>
      </c>
      <c r="X200"/>
      <c r="Y200"/>
    </row>
    <row r="201" spans="1:25">
      <c r="A201" s="37">
        <v>4</v>
      </c>
      <c r="B201" s="38" t="s">
        <v>73</v>
      </c>
      <c r="C201" s="39" t="s">
        <v>218</v>
      </c>
      <c r="D201" s="39" t="s">
        <v>363</v>
      </c>
      <c r="E201" s="38"/>
      <c r="F201" s="40"/>
      <c r="G201" s="78" t="s">
        <v>76</v>
      </c>
      <c r="H201" s="39" t="s">
        <v>360</v>
      </c>
      <c r="I201" s="41"/>
      <c r="J201" s="42">
        <v>1</v>
      </c>
      <c r="K201" s="43">
        <v>45.2</v>
      </c>
      <c r="L201" s="43">
        <v>45.2</v>
      </c>
      <c r="M201" s="44">
        <f>IFERROR(N201+P201+Q201,0)</f>
        <v>3503132</v>
      </c>
      <c r="N201" s="43">
        <v>1951244.52</v>
      </c>
      <c r="O201" s="43">
        <v>0</v>
      </c>
      <c r="P201" s="43">
        <v>1163915.61</v>
      </c>
      <c r="Q201" s="43">
        <v>387971.87</v>
      </c>
      <c r="R201" s="43">
        <v>1951244.52</v>
      </c>
      <c r="S201" s="43">
        <v>113453</v>
      </c>
      <c r="T201" s="43">
        <v>2142253.5819</v>
      </c>
      <c r="U201" s="45"/>
      <c r="V201" s="46"/>
      <c r="W201" s="46">
        <v>45982</v>
      </c>
      <c r="X201"/>
      <c r="Y201"/>
    </row>
    <row r="202" spans="1:25">
      <c r="A202" s="37">
        <v>5</v>
      </c>
      <c r="B202" s="38" t="s">
        <v>73</v>
      </c>
      <c r="C202" s="39" t="s">
        <v>218</v>
      </c>
      <c r="D202" s="39" t="s">
        <v>364</v>
      </c>
      <c r="E202" s="38"/>
      <c r="F202" s="40"/>
      <c r="G202" s="78" t="s">
        <v>76</v>
      </c>
      <c r="H202" s="39" t="s">
        <v>360</v>
      </c>
      <c r="I202" s="41"/>
      <c r="J202" s="42">
        <v>1</v>
      </c>
      <c r="K202" s="43">
        <v>70.4</v>
      </c>
      <c r="L202" s="43">
        <v>70.4</v>
      </c>
      <c r="M202" s="44">
        <f>IFERROR(N202+P202+Q202,0)</f>
        <v>5449022</v>
      </c>
      <c r="N202" s="43">
        <v>3035105.25</v>
      </c>
      <c r="O202" s="43">
        <v>0</v>
      </c>
      <c r="P202" s="43">
        <v>1810437.56</v>
      </c>
      <c r="Q202" s="43">
        <v>603479.19</v>
      </c>
      <c r="R202" s="43">
        <v>3035105.25</v>
      </c>
      <c r="S202" s="43">
        <v>113453</v>
      </c>
      <c r="T202" s="43">
        <v>3336607.3488</v>
      </c>
      <c r="U202" s="45"/>
      <c r="V202" s="46"/>
      <c r="W202" s="46">
        <v>45981</v>
      </c>
      <c r="X202"/>
      <c r="Y202"/>
    </row>
    <row r="203" spans="1:25">
      <c r="A203" s="37">
        <v>6</v>
      </c>
      <c r="B203" s="38" t="s">
        <v>73</v>
      </c>
      <c r="C203" s="39" t="s">
        <v>218</v>
      </c>
      <c r="D203" s="39" t="s">
        <v>365</v>
      </c>
      <c r="E203" s="38"/>
      <c r="F203" s="40"/>
      <c r="G203" s="78" t="s">
        <v>76</v>
      </c>
      <c r="H203" s="39" t="s">
        <v>360</v>
      </c>
      <c r="I203" s="41"/>
      <c r="J203" s="42">
        <v>1</v>
      </c>
      <c r="K203" s="43">
        <v>50.6</v>
      </c>
      <c r="L203" s="43">
        <v>50.6</v>
      </c>
      <c r="M203" s="44">
        <f>IFERROR(N203+P203+Q203,0)</f>
        <v>3923125</v>
      </c>
      <c r="N203" s="43">
        <v>2185180.62</v>
      </c>
      <c r="O203" s="43">
        <v>0</v>
      </c>
      <c r="P203" s="43">
        <v>1303458.28</v>
      </c>
      <c r="Q203" s="43">
        <v>434486.1</v>
      </c>
      <c r="R203" s="43">
        <v>2185180.62</v>
      </c>
      <c r="S203" s="43">
        <v>113453</v>
      </c>
      <c r="T203" s="43">
        <v>2398186.53195</v>
      </c>
      <c r="U203" s="45"/>
      <c r="V203" s="46"/>
      <c r="W203" s="46">
        <v>45982</v>
      </c>
      <c r="X203"/>
      <c r="Y203"/>
    </row>
    <row r="204" spans="1:25">
      <c r="A204" s="37">
        <v>7</v>
      </c>
      <c r="B204" s="38" t="s">
        <v>73</v>
      </c>
      <c r="C204" s="39" t="s">
        <v>232</v>
      </c>
      <c r="D204" s="39" t="s">
        <v>366</v>
      </c>
      <c r="E204" s="38"/>
      <c r="F204" s="40"/>
      <c r="G204" s="78" t="s">
        <v>76</v>
      </c>
      <c r="H204" s="39" t="s">
        <v>360</v>
      </c>
      <c r="I204" s="41"/>
      <c r="J204" s="42">
        <v>1</v>
      </c>
      <c r="K204" s="43">
        <v>21.01</v>
      </c>
      <c r="L204" s="43">
        <v>21.01</v>
      </c>
      <c r="M204" s="44">
        <f>IFERROR(N204+P204+Q204,0)</f>
        <v>1630161</v>
      </c>
      <c r="N204" s="43">
        <v>907999.68</v>
      </c>
      <c r="O204" s="43">
        <v>0</v>
      </c>
      <c r="P204" s="43">
        <v>541620.99</v>
      </c>
      <c r="Q204" s="43">
        <v>180540.33</v>
      </c>
      <c r="R204" s="43">
        <v>907999.68</v>
      </c>
      <c r="S204" s="43">
        <v>113453</v>
      </c>
      <c r="T204" s="43">
        <v>995768.7556575</v>
      </c>
      <c r="U204" s="45"/>
      <c r="V204" s="46"/>
      <c r="W204" s="46">
        <v>45982</v>
      </c>
      <c r="X204"/>
      <c r="Y204"/>
    </row>
    <row r="205" spans="1:25">
      <c r="A205" s="37">
        <v>8</v>
      </c>
      <c r="B205" s="38" t="s">
        <v>73</v>
      </c>
      <c r="C205" s="39" t="s">
        <v>232</v>
      </c>
      <c r="D205" s="39" t="s">
        <v>367</v>
      </c>
      <c r="E205" s="38"/>
      <c r="F205" s="40"/>
      <c r="G205" s="78" t="s">
        <v>76</v>
      </c>
      <c r="H205" s="39" t="s">
        <v>360</v>
      </c>
      <c r="I205" s="41"/>
      <c r="J205" s="42">
        <v>1</v>
      </c>
      <c r="K205" s="43">
        <v>32.23</v>
      </c>
      <c r="L205" s="43">
        <v>32.23</v>
      </c>
      <c r="M205" s="44">
        <f>IFERROR(N205+P205+Q205,0)</f>
        <v>2500776</v>
      </c>
      <c r="N205" s="43">
        <v>1392932.23</v>
      </c>
      <c r="O205" s="43">
        <v>0</v>
      </c>
      <c r="P205" s="43">
        <v>830882.83</v>
      </c>
      <c r="Q205" s="43">
        <v>276960.94</v>
      </c>
      <c r="R205" s="43">
        <v>1392932.23</v>
      </c>
      <c r="S205" s="43">
        <v>113453</v>
      </c>
      <c r="T205" s="43">
        <v>1527540.5518725</v>
      </c>
      <c r="U205" s="45"/>
      <c r="V205" s="46"/>
      <c r="W205" s="46">
        <v>45985</v>
      </c>
      <c r="X205"/>
      <c r="Y205"/>
    </row>
    <row r="206" spans="1:25">
      <c r="A206" s="37">
        <v>9</v>
      </c>
      <c r="B206" s="38" t="s">
        <v>73</v>
      </c>
      <c r="C206" s="39" t="s">
        <v>232</v>
      </c>
      <c r="D206" s="39" t="s">
        <v>368</v>
      </c>
      <c r="E206" s="38"/>
      <c r="F206" s="40"/>
      <c r="G206" s="78" t="s">
        <v>76</v>
      </c>
      <c r="H206" s="39" t="s">
        <v>360</v>
      </c>
      <c r="I206" s="41"/>
      <c r="J206" s="42">
        <v>1</v>
      </c>
      <c r="K206" s="43">
        <v>57.5</v>
      </c>
      <c r="L206" s="43">
        <v>57.5</v>
      </c>
      <c r="M206" s="44">
        <f>IFERROR(N206+P206+Q206,0)</f>
        <v>4453831</v>
      </c>
      <c r="N206" s="43">
        <v>2480783.87</v>
      </c>
      <c r="O206" s="43">
        <v>0</v>
      </c>
      <c r="P206" s="43">
        <v>1479785.35</v>
      </c>
      <c r="Q206" s="43">
        <v>493261.78</v>
      </c>
      <c r="R206" s="43">
        <v>2480783.87</v>
      </c>
      <c r="S206" s="43">
        <v>113453</v>
      </c>
      <c r="T206" s="43">
        <v>2725211.968125</v>
      </c>
      <c r="U206" s="45"/>
      <c r="V206" s="46"/>
      <c r="W206" s="46">
        <v>45982</v>
      </c>
      <c r="X206"/>
      <c r="Y206"/>
    </row>
    <row r="207" spans="1:25">
      <c r="A207" s="37">
        <v>10</v>
      </c>
      <c r="B207" s="38" t="s">
        <v>73</v>
      </c>
      <c r="C207" s="39" t="s">
        <v>250</v>
      </c>
      <c r="D207" s="39" t="s">
        <v>369</v>
      </c>
      <c r="E207" s="38"/>
      <c r="F207" s="40"/>
      <c r="G207" s="78" t="s">
        <v>76</v>
      </c>
      <c r="H207" s="39" t="s">
        <v>360</v>
      </c>
      <c r="I207" s="41"/>
      <c r="J207" s="42">
        <v>1</v>
      </c>
      <c r="K207" s="43">
        <v>18.07</v>
      </c>
      <c r="L207" s="43">
        <v>18.07</v>
      </c>
      <c r="M207" s="44">
        <f>IFERROR(N207+P207+Q207,0)</f>
        <v>1403398</v>
      </c>
      <c r="N207" s="43">
        <v>781692.69</v>
      </c>
      <c r="O207" s="43">
        <v>0</v>
      </c>
      <c r="P207" s="43">
        <v>466278.98</v>
      </c>
      <c r="Q207" s="43">
        <v>155426.33</v>
      </c>
      <c r="R207" s="43">
        <v>781692.69</v>
      </c>
      <c r="S207" s="43">
        <v>113453</v>
      </c>
      <c r="T207" s="43">
        <v>856427.4828525</v>
      </c>
      <c r="U207" s="45"/>
      <c r="V207" s="46"/>
      <c r="W207" s="46">
        <v>45985</v>
      </c>
      <c r="X207"/>
      <c r="Y207"/>
    </row>
    <row r="208" spans="1:25" customHeight="1" ht="30">
      <c r="A208" s="33"/>
      <c r="B208" s="74" t="s">
        <v>370</v>
      </c>
      <c r="C208" s="74"/>
      <c r="D208" s="74"/>
      <c r="E208" s="74"/>
      <c r="F208" s="74"/>
      <c r="G208" s="74"/>
      <c r="H208" s="74"/>
      <c r="I208" s="74"/>
      <c r="J208" s="34">
        <f>sum(J209:J219)</f>
        <v>11</v>
      </c>
      <c r="K208" s="35">
        <f>sum(K209:K219)</f>
        <v>284.6</v>
      </c>
      <c r="L208" s="35">
        <f>sum(L209:L219)</f>
        <v>284.6</v>
      </c>
      <c r="M208" s="35">
        <f>sum(M209:M219)</f>
        <v>11819888</v>
      </c>
      <c r="N208" s="35">
        <f>sum(N209:N219)</f>
        <v>6583677.62</v>
      </c>
      <c r="O208" s="35">
        <f>sum(O209:O219)</f>
        <v>0</v>
      </c>
      <c r="P208" s="35">
        <f>sum(P209:P219)</f>
        <v>3927157.78</v>
      </c>
      <c r="Q208" s="35">
        <f>sum(Q209:Q219)</f>
        <v>1309052.6</v>
      </c>
      <c r="R208" s="35">
        <f>sum(R209:R219)</f>
        <v>6583677.62</v>
      </c>
      <c r="S208" s="36" t="s">
        <v>68</v>
      </c>
      <c r="T208" s="36" t="s">
        <v>68</v>
      </c>
      <c r="U208" s="36" t="s">
        <v>68</v>
      </c>
      <c r="V208" s="36" t="s">
        <v>68</v>
      </c>
      <c r="W208" s="36" t="s">
        <v>68</v>
      </c>
      <c r="X208"/>
      <c r="Y208"/>
    </row>
    <row r="209" spans="1:25">
      <c r="A209" s="37">
        <v>1</v>
      </c>
      <c r="B209" s="38" t="s">
        <v>73</v>
      </c>
      <c r="C209" s="39" t="s">
        <v>371</v>
      </c>
      <c r="D209" s="39">
        <v>1</v>
      </c>
      <c r="E209" s="38"/>
      <c r="F209" s="40"/>
      <c r="G209" s="78" t="s">
        <v>76</v>
      </c>
      <c r="H209" s="39" t="s">
        <v>372</v>
      </c>
      <c r="I209" s="41"/>
      <c r="J209" s="42">
        <v>1</v>
      </c>
      <c r="K209" s="43">
        <v>39.1</v>
      </c>
      <c r="L209" s="43">
        <v>39.1</v>
      </c>
      <c r="M209" s="44">
        <f>IFERROR(N209+P209+Q209,0)</f>
        <v>1762251</v>
      </c>
      <c r="N209" s="43">
        <v>981573.81</v>
      </c>
      <c r="O209" s="43">
        <v>0</v>
      </c>
      <c r="P209" s="43">
        <v>585507.89</v>
      </c>
      <c r="Q209" s="43">
        <v>195169.3</v>
      </c>
      <c r="R209" s="43">
        <v>981573.81</v>
      </c>
      <c r="S209" s="43">
        <v>113453</v>
      </c>
      <c r="T209" s="43">
        <v>1853144.138325</v>
      </c>
      <c r="U209" s="45"/>
      <c r="V209" s="46"/>
      <c r="W209" s="46">
        <v>45945</v>
      </c>
      <c r="X209"/>
      <c r="Y209"/>
    </row>
    <row r="210" spans="1:25">
      <c r="A210" s="37">
        <v>2</v>
      </c>
      <c r="B210" s="38" t="s">
        <v>73</v>
      </c>
      <c r="C210" s="39" t="s">
        <v>371</v>
      </c>
      <c r="D210" s="39">
        <v>3</v>
      </c>
      <c r="E210" s="38"/>
      <c r="F210" s="40"/>
      <c r="G210" s="78" t="s">
        <v>76</v>
      </c>
      <c r="H210" s="39" t="s">
        <v>372</v>
      </c>
      <c r="I210" s="41"/>
      <c r="J210" s="42">
        <v>1</v>
      </c>
      <c r="K210" s="43">
        <v>9.1</v>
      </c>
      <c r="L210" s="43">
        <v>9.1</v>
      </c>
      <c r="M210" s="44">
        <f>IFERROR(N210+P210+Q210,0)</f>
        <v>414854</v>
      </c>
      <c r="N210" s="43">
        <v>231073.68</v>
      </c>
      <c r="O210" s="43">
        <v>0</v>
      </c>
      <c r="P210" s="43">
        <v>137835.24</v>
      </c>
      <c r="Q210" s="43">
        <v>45945.08</v>
      </c>
      <c r="R210" s="43">
        <v>231073.68</v>
      </c>
      <c r="S210" s="43">
        <v>113453</v>
      </c>
      <c r="T210" s="43">
        <v>431294.415825</v>
      </c>
      <c r="U210" s="45"/>
      <c r="V210" s="46"/>
      <c r="W210" s="46">
        <v>45946</v>
      </c>
      <c r="X210"/>
      <c r="Y210"/>
    </row>
    <row r="211" spans="1:25">
      <c r="A211" s="37">
        <v>3</v>
      </c>
      <c r="B211" s="38" t="s">
        <v>73</v>
      </c>
      <c r="C211" s="39" t="s">
        <v>371</v>
      </c>
      <c r="D211" s="39">
        <v>2</v>
      </c>
      <c r="E211" s="38"/>
      <c r="F211" s="40"/>
      <c r="G211" s="78" t="s">
        <v>76</v>
      </c>
      <c r="H211" s="39" t="s">
        <v>372</v>
      </c>
      <c r="I211" s="41"/>
      <c r="J211" s="42">
        <v>1</v>
      </c>
      <c r="K211" s="43">
        <v>38.4</v>
      </c>
      <c r="L211" s="43">
        <v>38.4</v>
      </c>
      <c r="M211" s="44">
        <f>IFERROR(N211+P211+Q211,0)</f>
        <v>1730909</v>
      </c>
      <c r="N211" s="43">
        <v>964116.31</v>
      </c>
      <c r="O211" s="43">
        <v>0</v>
      </c>
      <c r="P211" s="43">
        <v>575094.52</v>
      </c>
      <c r="Q211" s="43">
        <v>191698.17</v>
      </c>
      <c r="R211" s="43">
        <v>964116.31</v>
      </c>
      <c r="S211" s="43">
        <v>113453</v>
      </c>
      <c r="T211" s="43">
        <v>1819967.6448</v>
      </c>
      <c r="U211" s="45"/>
      <c r="V211" s="46"/>
      <c r="W211" s="46">
        <v>45946</v>
      </c>
      <c r="X211"/>
      <c r="Y211"/>
    </row>
    <row r="212" spans="1:25">
      <c r="A212" s="37">
        <v>4</v>
      </c>
      <c r="B212" s="38" t="s">
        <v>73</v>
      </c>
      <c r="C212" s="39" t="s">
        <v>123</v>
      </c>
      <c r="D212" s="39">
        <v>11</v>
      </c>
      <c r="E212" s="38"/>
      <c r="F212" s="40"/>
      <c r="G212" s="78" t="s">
        <v>76</v>
      </c>
      <c r="H212" s="39" t="s">
        <v>372</v>
      </c>
      <c r="I212" s="41"/>
      <c r="J212" s="42">
        <v>1</v>
      </c>
      <c r="K212" s="43">
        <v>19.35</v>
      </c>
      <c r="L212" s="43">
        <v>19.35</v>
      </c>
      <c r="M212" s="44">
        <f>IFERROR(N212+P212+Q212,0)</f>
        <v>869171</v>
      </c>
      <c r="N212" s="43">
        <v>484128.25</v>
      </c>
      <c r="O212" s="43">
        <v>0</v>
      </c>
      <c r="P212" s="43">
        <v>288782.06</v>
      </c>
      <c r="Q212" s="43">
        <v>96260.69</v>
      </c>
      <c r="R212" s="43">
        <v>484128.25</v>
      </c>
      <c r="S212" s="43">
        <v>113453</v>
      </c>
      <c r="T212" s="43">
        <v>917093.0710125</v>
      </c>
      <c r="U212" s="45"/>
      <c r="V212" s="46"/>
      <c r="W212" s="46"/>
      <c r="X212"/>
      <c r="Y212"/>
    </row>
    <row r="213" spans="1:25">
      <c r="A213" s="37">
        <v>5</v>
      </c>
      <c r="B213" s="38" t="s">
        <v>73</v>
      </c>
      <c r="C213" s="39" t="s">
        <v>373</v>
      </c>
      <c r="D213" s="39">
        <v>5</v>
      </c>
      <c r="E213" s="38"/>
      <c r="F213" s="40"/>
      <c r="G213" s="78" t="s">
        <v>76</v>
      </c>
      <c r="H213" s="39" t="s">
        <v>372</v>
      </c>
      <c r="I213" s="41"/>
      <c r="J213" s="42">
        <v>1</v>
      </c>
      <c r="K213" s="43">
        <v>14.5</v>
      </c>
      <c r="L213" s="43">
        <v>14.5</v>
      </c>
      <c r="M213" s="44">
        <f>IFERROR(N213+P213+Q213,0)</f>
        <v>659818</v>
      </c>
      <c r="N213" s="43">
        <v>367518.63</v>
      </c>
      <c r="O213" s="43">
        <v>0</v>
      </c>
      <c r="P213" s="43">
        <v>219224.53</v>
      </c>
      <c r="Q213" s="43">
        <v>73074.84</v>
      </c>
      <c r="R213" s="43">
        <v>367518.63</v>
      </c>
      <c r="S213" s="43">
        <v>113453</v>
      </c>
      <c r="T213" s="43">
        <v>687227.365875</v>
      </c>
      <c r="U213" s="45"/>
      <c r="V213" s="46"/>
      <c r="W213" s="46">
        <v>45985</v>
      </c>
      <c r="X213"/>
      <c r="Y213"/>
    </row>
    <row r="214" spans="1:25">
      <c r="A214" s="37">
        <v>6</v>
      </c>
      <c r="B214" s="38" t="s">
        <v>73</v>
      </c>
      <c r="C214" s="39" t="s">
        <v>374</v>
      </c>
      <c r="D214" s="39">
        <v>4</v>
      </c>
      <c r="E214" s="38"/>
      <c r="F214" s="40"/>
      <c r="G214" s="78" t="s">
        <v>76</v>
      </c>
      <c r="H214" s="39" t="s">
        <v>372</v>
      </c>
      <c r="I214" s="41"/>
      <c r="J214" s="42">
        <v>1</v>
      </c>
      <c r="K214" s="43">
        <v>25.1</v>
      </c>
      <c r="L214" s="43">
        <v>25.1</v>
      </c>
      <c r="M214" s="44">
        <f>IFERROR(N214+P214+Q214,0)</f>
        <v>146000</v>
      </c>
      <c r="N214" s="43">
        <v>81322</v>
      </c>
      <c r="O214" s="43">
        <v>0</v>
      </c>
      <c r="P214" s="43">
        <v>48508.5</v>
      </c>
      <c r="Q214" s="43">
        <v>16169.5</v>
      </c>
      <c r="R214" s="43">
        <v>81322</v>
      </c>
      <c r="S214" s="43">
        <v>113453</v>
      </c>
      <c r="T214" s="43">
        <v>1189614.267825</v>
      </c>
      <c r="U214" s="45"/>
      <c r="V214" s="46"/>
      <c r="W214" s="46">
        <v>45947</v>
      </c>
      <c r="X214"/>
      <c r="Y214"/>
    </row>
    <row r="215" spans="1:25">
      <c r="A215" s="37">
        <v>7</v>
      </c>
      <c r="B215" s="38" t="s">
        <v>73</v>
      </c>
      <c r="C215" s="39" t="s">
        <v>169</v>
      </c>
      <c r="D215" s="39">
        <v>6</v>
      </c>
      <c r="E215" s="38"/>
      <c r="F215" s="40"/>
      <c r="G215" s="78" t="s">
        <v>76</v>
      </c>
      <c r="H215" s="39" t="s">
        <v>372</v>
      </c>
      <c r="I215" s="41"/>
      <c r="J215" s="42">
        <v>1</v>
      </c>
      <c r="K215" s="43">
        <v>23.4</v>
      </c>
      <c r="L215" s="43">
        <v>23.4</v>
      </c>
      <c r="M215" s="44">
        <f>IFERROR(N215+P215+Q215,0)</f>
        <v>1049148</v>
      </c>
      <c r="N215" s="43">
        <v>584375.43</v>
      </c>
      <c r="O215" s="43">
        <v>0</v>
      </c>
      <c r="P215" s="43">
        <v>348579.43</v>
      </c>
      <c r="Q215" s="43">
        <v>116193.14</v>
      </c>
      <c r="R215" s="43">
        <v>584375.43</v>
      </c>
      <c r="S215" s="43">
        <v>113453</v>
      </c>
      <c r="T215" s="43">
        <v>1109042.78355</v>
      </c>
      <c r="U215" s="45"/>
      <c r="V215" s="46"/>
      <c r="W215" s="46">
        <v>45985</v>
      </c>
      <c r="X215"/>
      <c r="Y215"/>
    </row>
    <row r="216" spans="1:25">
      <c r="A216" s="37">
        <v>8</v>
      </c>
      <c r="B216" s="38" t="s">
        <v>73</v>
      </c>
      <c r="C216" s="39" t="s">
        <v>191</v>
      </c>
      <c r="D216" s="39">
        <v>7</v>
      </c>
      <c r="E216" s="38"/>
      <c r="F216" s="40"/>
      <c r="G216" s="78" t="s">
        <v>76</v>
      </c>
      <c r="H216" s="39" t="s">
        <v>372</v>
      </c>
      <c r="I216" s="41"/>
      <c r="J216" s="42">
        <v>1</v>
      </c>
      <c r="K216" s="43">
        <v>39.4</v>
      </c>
      <c r="L216" s="43">
        <v>39.4</v>
      </c>
      <c r="M216" s="44">
        <f>IFERROR(N216+P216+Q216,0)</f>
        <v>1758583</v>
      </c>
      <c r="N216" s="43">
        <v>979530.73</v>
      </c>
      <c r="O216" s="43">
        <v>0</v>
      </c>
      <c r="P216" s="43">
        <v>584289.2</v>
      </c>
      <c r="Q216" s="43">
        <v>194763.07</v>
      </c>
      <c r="R216" s="43">
        <v>979530.73</v>
      </c>
      <c r="S216" s="43">
        <v>113453</v>
      </c>
      <c r="T216" s="43">
        <v>1867362.63555</v>
      </c>
      <c r="U216" s="45"/>
      <c r="V216" s="46"/>
      <c r="W216" s="46">
        <v>46006</v>
      </c>
      <c r="X216"/>
      <c r="Y216"/>
    </row>
    <row r="217" spans="1:25">
      <c r="A217" s="37">
        <v>9</v>
      </c>
      <c r="B217" s="38" t="s">
        <v>73</v>
      </c>
      <c r="C217" s="39" t="s">
        <v>191</v>
      </c>
      <c r="D217" s="39">
        <v>8</v>
      </c>
      <c r="E217" s="38"/>
      <c r="F217" s="40"/>
      <c r="G217" s="78" t="s">
        <v>76</v>
      </c>
      <c r="H217" s="39" t="s">
        <v>372</v>
      </c>
      <c r="I217" s="41"/>
      <c r="J217" s="42">
        <v>1</v>
      </c>
      <c r="K217" s="43">
        <v>19.35</v>
      </c>
      <c r="L217" s="43">
        <v>19.35</v>
      </c>
      <c r="M217" s="44">
        <f>IFERROR(N217+P217+Q217,0)</f>
        <v>875171</v>
      </c>
      <c r="N217" s="43">
        <v>487470.25</v>
      </c>
      <c r="O217" s="43">
        <v>0</v>
      </c>
      <c r="P217" s="43">
        <v>290775.56</v>
      </c>
      <c r="Q217" s="43">
        <v>96925.19</v>
      </c>
      <c r="R217" s="43">
        <v>487470.25</v>
      </c>
      <c r="S217" s="43">
        <v>113453</v>
      </c>
      <c r="T217" s="43">
        <v>917093.0710125</v>
      </c>
      <c r="U217" s="45"/>
      <c r="V217" s="46"/>
      <c r="W217" s="46">
        <v>45985</v>
      </c>
      <c r="X217"/>
      <c r="Y217"/>
    </row>
    <row r="218" spans="1:25">
      <c r="A218" s="37">
        <v>10</v>
      </c>
      <c r="B218" s="38" t="s">
        <v>73</v>
      </c>
      <c r="C218" s="39" t="s">
        <v>199</v>
      </c>
      <c r="D218" s="39">
        <v>9</v>
      </c>
      <c r="E218" s="38"/>
      <c r="F218" s="40"/>
      <c r="G218" s="78" t="s">
        <v>76</v>
      </c>
      <c r="H218" s="39" t="s">
        <v>372</v>
      </c>
      <c r="I218" s="41"/>
      <c r="J218" s="42">
        <v>1</v>
      </c>
      <c r="K218" s="43">
        <v>38.8</v>
      </c>
      <c r="L218" s="43">
        <v>38.8</v>
      </c>
      <c r="M218" s="44">
        <f>IFERROR(N218+P218+Q218,0)</f>
        <v>1731980</v>
      </c>
      <c r="N218" s="43">
        <v>964712.86</v>
      </c>
      <c r="O218" s="43">
        <v>0</v>
      </c>
      <c r="P218" s="43">
        <v>575450.35</v>
      </c>
      <c r="Q218" s="43">
        <v>191816.79</v>
      </c>
      <c r="R218" s="43">
        <v>964712.86</v>
      </c>
      <c r="S218" s="43">
        <v>113453</v>
      </c>
      <c r="T218" s="43">
        <v>1838925.6411</v>
      </c>
      <c r="U218" s="45"/>
      <c r="V218" s="46"/>
      <c r="W218" s="46">
        <v>45985</v>
      </c>
      <c r="X218"/>
      <c r="Y218"/>
    </row>
    <row r="219" spans="1:25">
      <c r="A219" s="37">
        <v>11</v>
      </c>
      <c r="B219" s="38" t="s">
        <v>73</v>
      </c>
      <c r="C219" s="39" t="s">
        <v>264</v>
      </c>
      <c r="D219" s="39">
        <v>10</v>
      </c>
      <c r="E219" s="38"/>
      <c r="F219" s="40"/>
      <c r="G219" s="78" t="s">
        <v>76</v>
      </c>
      <c r="H219" s="39" t="s">
        <v>372</v>
      </c>
      <c r="I219" s="41"/>
      <c r="J219" s="42">
        <v>1</v>
      </c>
      <c r="K219" s="43">
        <v>18.1</v>
      </c>
      <c r="L219" s="43">
        <v>18.1</v>
      </c>
      <c r="M219" s="44">
        <f>IFERROR(N219+P219+Q219,0)</f>
        <v>822003</v>
      </c>
      <c r="N219" s="43">
        <v>457855.67</v>
      </c>
      <c r="O219" s="43">
        <v>0</v>
      </c>
      <c r="P219" s="43">
        <v>273110.5</v>
      </c>
      <c r="Q219" s="43">
        <v>91036.83</v>
      </c>
      <c r="R219" s="43">
        <v>457855.67</v>
      </c>
      <c r="S219" s="43">
        <v>113453</v>
      </c>
      <c r="T219" s="43">
        <v>857849.332575</v>
      </c>
      <c r="U219" s="45"/>
      <c r="V219" s="46"/>
      <c r="W219" s="46">
        <v>45987</v>
      </c>
      <c r="X219"/>
      <c r="Y219"/>
    </row>
    <row r="220" spans="1:25" customHeight="1" ht="30">
      <c r="A220" s="33"/>
      <c r="B220" s="74" t="s">
        <v>375</v>
      </c>
      <c r="C220" s="74"/>
      <c r="D220" s="74"/>
      <c r="E220" s="74"/>
      <c r="F220" s="74"/>
      <c r="G220" s="74"/>
      <c r="H220" s="74"/>
      <c r="I220" s="74"/>
      <c r="J220" s="34">
        <f>sum(J221:J226)</f>
        <v>6</v>
      </c>
      <c r="K220" s="35">
        <f>sum(K221:K226)</f>
        <v>196.4</v>
      </c>
      <c r="L220" s="35">
        <f>sum(L221:L226)</f>
        <v>196.4</v>
      </c>
      <c r="M220" s="35">
        <f>sum(M221:M226)</f>
        <v>5699360</v>
      </c>
      <c r="N220" s="35">
        <f>sum(N221:N226)</f>
        <v>3174543.52</v>
      </c>
      <c r="O220" s="35">
        <f>sum(O221:O226)</f>
        <v>0</v>
      </c>
      <c r="P220" s="35">
        <f>sum(P221:P226)</f>
        <v>1893612.34</v>
      </c>
      <c r="Q220" s="35">
        <f>sum(Q221:Q226)</f>
        <v>631204.14</v>
      </c>
      <c r="R220" s="35">
        <f>sum(R221:R226)</f>
        <v>3174543.52</v>
      </c>
      <c r="S220" s="36" t="s">
        <v>68</v>
      </c>
      <c r="T220" s="36" t="s">
        <v>68</v>
      </c>
      <c r="U220" s="36" t="s">
        <v>68</v>
      </c>
      <c r="V220" s="36" t="s">
        <v>68</v>
      </c>
      <c r="W220" s="36" t="s">
        <v>68</v>
      </c>
      <c r="X220"/>
      <c r="Y220"/>
    </row>
    <row r="221" spans="1:25">
      <c r="A221" s="37">
        <v>1</v>
      </c>
      <c r="B221" s="38" t="s">
        <v>73</v>
      </c>
      <c r="C221" s="39" t="s">
        <v>218</v>
      </c>
      <c r="D221" s="39" t="s">
        <v>376</v>
      </c>
      <c r="E221" s="38"/>
      <c r="F221" s="40"/>
      <c r="G221" s="78" t="s">
        <v>76</v>
      </c>
      <c r="H221" s="39" t="s">
        <v>377</v>
      </c>
      <c r="I221" s="41"/>
      <c r="J221" s="42">
        <v>1</v>
      </c>
      <c r="K221" s="43">
        <v>37.4</v>
      </c>
      <c r="L221" s="43">
        <v>37.4</v>
      </c>
      <c r="M221" s="44">
        <f>IFERROR(N221+P221+Q221,0)</f>
        <v>1102460</v>
      </c>
      <c r="N221" s="43">
        <v>614070.22</v>
      </c>
      <c r="O221" s="43">
        <v>0</v>
      </c>
      <c r="P221" s="43">
        <v>366292.33</v>
      </c>
      <c r="Q221" s="43">
        <v>122097.45</v>
      </c>
      <c r="R221" s="43">
        <v>614070.22</v>
      </c>
      <c r="S221" s="43">
        <v>113453</v>
      </c>
      <c r="T221" s="43">
        <v>1772572.65405</v>
      </c>
      <c r="U221" s="45"/>
      <c r="V221" s="46"/>
      <c r="W221" s="46">
        <v>45988</v>
      </c>
      <c r="X221"/>
      <c r="Y221"/>
    </row>
    <row r="222" spans="1:25">
      <c r="A222" s="37">
        <v>2</v>
      </c>
      <c r="B222" s="38" t="s">
        <v>73</v>
      </c>
      <c r="C222" s="39" t="s">
        <v>378</v>
      </c>
      <c r="D222" s="39" t="s">
        <v>379</v>
      </c>
      <c r="E222" s="38"/>
      <c r="F222" s="40"/>
      <c r="G222" s="78" t="s">
        <v>76</v>
      </c>
      <c r="H222" s="39" t="s">
        <v>377</v>
      </c>
      <c r="I222" s="41"/>
      <c r="J222" s="42">
        <v>1</v>
      </c>
      <c r="K222" s="43">
        <v>37.8</v>
      </c>
      <c r="L222" s="43">
        <v>37.8</v>
      </c>
      <c r="M222" s="44">
        <f>IFERROR(N222+P222+Q222,0)</f>
        <v>1067660</v>
      </c>
      <c r="N222" s="43">
        <v>594686.62</v>
      </c>
      <c r="O222" s="43">
        <v>0</v>
      </c>
      <c r="P222" s="43">
        <v>354730.03</v>
      </c>
      <c r="Q222" s="43">
        <v>118243.35</v>
      </c>
      <c r="R222" s="43">
        <v>594686.62</v>
      </c>
      <c r="S222" s="43">
        <v>113453</v>
      </c>
      <c r="T222" s="43">
        <v>1791530.65035</v>
      </c>
      <c r="U222" s="45"/>
      <c r="V222" s="46"/>
      <c r="W222" s="46">
        <v>45959</v>
      </c>
      <c r="X222"/>
      <c r="Y222"/>
    </row>
    <row r="223" spans="1:25">
      <c r="A223" s="37">
        <v>3</v>
      </c>
      <c r="B223" s="38" t="s">
        <v>73</v>
      </c>
      <c r="C223" s="39" t="s">
        <v>380</v>
      </c>
      <c r="D223" s="39" t="s">
        <v>381</v>
      </c>
      <c r="E223" s="38"/>
      <c r="F223" s="40"/>
      <c r="G223" s="78" t="s">
        <v>76</v>
      </c>
      <c r="H223" s="39" t="s">
        <v>377</v>
      </c>
      <c r="I223" s="41"/>
      <c r="J223" s="42">
        <v>1</v>
      </c>
      <c r="K223" s="43">
        <v>37.3</v>
      </c>
      <c r="L223" s="43">
        <v>37.3</v>
      </c>
      <c r="M223" s="44">
        <f>IFERROR(N223+P223+Q223,0)</f>
        <v>1053960</v>
      </c>
      <c r="N223" s="43">
        <v>587055.72</v>
      </c>
      <c r="O223" s="43">
        <v>0</v>
      </c>
      <c r="P223" s="43">
        <v>350178.21</v>
      </c>
      <c r="Q223" s="43">
        <v>116726.07</v>
      </c>
      <c r="R223" s="43">
        <v>587055.72</v>
      </c>
      <c r="S223" s="43">
        <v>113453</v>
      </c>
      <c r="T223" s="43">
        <v>1767833.154975</v>
      </c>
      <c r="U223" s="45"/>
      <c r="V223" s="46"/>
      <c r="W223" s="46">
        <v>45960</v>
      </c>
      <c r="X223"/>
      <c r="Y223"/>
    </row>
    <row r="224" spans="1:25">
      <c r="A224" s="37">
        <v>4</v>
      </c>
      <c r="B224" s="38" t="s">
        <v>73</v>
      </c>
      <c r="C224" s="39" t="s">
        <v>380</v>
      </c>
      <c r="D224" s="39" t="s">
        <v>382</v>
      </c>
      <c r="E224" s="38"/>
      <c r="F224" s="40"/>
      <c r="G224" s="78" t="s">
        <v>76</v>
      </c>
      <c r="H224" s="39" t="s">
        <v>377</v>
      </c>
      <c r="I224" s="41"/>
      <c r="J224" s="42">
        <v>1</v>
      </c>
      <c r="K224" s="43">
        <v>37.8</v>
      </c>
      <c r="L224" s="43">
        <v>37.8</v>
      </c>
      <c r="M224" s="44">
        <f>IFERROR(N224+P224+Q224,0)</f>
        <v>1113660</v>
      </c>
      <c r="N224" s="43">
        <v>620308.62</v>
      </c>
      <c r="O224" s="43">
        <v>0</v>
      </c>
      <c r="P224" s="43">
        <v>370013.53</v>
      </c>
      <c r="Q224" s="43">
        <v>123337.85</v>
      </c>
      <c r="R224" s="43">
        <v>620308.62</v>
      </c>
      <c r="S224" s="43">
        <v>113453</v>
      </c>
      <c r="T224" s="43">
        <v>1791530.65035</v>
      </c>
      <c r="U224" s="45"/>
      <c r="V224" s="46"/>
      <c r="W224" s="46">
        <v>45960</v>
      </c>
      <c r="X224"/>
      <c r="Y224"/>
    </row>
    <row r="225" spans="1:25">
      <c r="A225" s="37">
        <v>5</v>
      </c>
      <c r="B225" s="38" t="s">
        <v>73</v>
      </c>
      <c r="C225" s="39" t="s">
        <v>325</v>
      </c>
      <c r="D225" s="39" t="s">
        <v>383</v>
      </c>
      <c r="E225" s="38"/>
      <c r="F225" s="40"/>
      <c r="G225" s="78" t="s">
        <v>76</v>
      </c>
      <c r="H225" s="39" t="s">
        <v>377</v>
      </c>
      <c r="I225" s="41"/>
      <c r="J225" s="42">
        <v>1</v>
      </c>
      <c r="K225" s="43">
        <v>37.3</v>
      </c>
      <c r="L225" s="43">
        <v>37.3</v>
      </c>
      <c r="M225" s="44">
        <f>IFERROR(N225+P225+Q225,0)</f>
        <v>1053960</v>
      </c>
      <c r="N225" s="43">
        <v>587055.72</v>
      </c>
      <c r="O225" s="43">
        <v>0</v>
      </c>
      <c r="P225" s="43">
        <v>350178.21</v>
      </c>
      <c r="Q225" s="43">
        <v>116726.07</v>
      </c>
      <c r="R225" s="43">
        <v>587055.72</v>
      </c>
      <c r="S225" s="43">
        <v>113453</v>
      </c>
      <c r="T225" s="43">
        <v>1767833.154975</v>
      </c>
      <c r="U225" s="45"/>
      <c r="V225" s="46"/>
      <c r="W225" s="46">
        <v>45961</v>
      </c>
      <c r="X225"/>
      <c r="Y225"/>
    </row>
    <row r="226" spans="1:25">
      <c r="A226" s="37">
        <v>6</v>
      </c>
      <c r="B226" s="38" t="s">
        <v>73</v>
      </c>
      <c r="C226" s="39" t="s">
        <v>384</v>
      </c>
      <c r="D226" s="39" t="s">
        <v>385</v>
      </c>
      <c r="E226" s="38"/>
      <c r="F226" s="40"/>
      <c r="G226" s="78" t="s">
        <v>76</v>
      </c>
      <c r="H226" s="39" t="s">
        <v>377</v>
      </c>
      <c r="I226" s="41"/>
      <c r="J226" s="42">
        <v>1</v>
      </c>
      <c r="K226" s="43">
        <v>8.8</v>
      </c>
      <c r="L226" s="43">
        <v>8.8</v>
      </c>
      <c r="M226" s="44">
        <f>IFERROR(N226+P226+Q226,0)</f>
        <v>307660</v>
      </c>
      <c r="N226" s="43">
        <v>171366.62</v>
      </c>
      <c r="O226" s="43">
        <v>0</v>
      </c>
      <c r="P226" s="43">
        <v>102220.03</v>
      </c>
      <c r="Q226" s="43">
        <v>34073.35</v>
      </c>
      <c r="R226" s="43">
        <v>171366.62</v>
      </c>
      <c r="S226" s="43">
        <v>113453</v>
      </c>
      <c r="T226" s="43">
        <v>417075.9186</v>
      </c>
      <c r="U226" s="45"/>
      <c r="V226" s="46"/>
      <c r="W226" s="46">
        <v>45967</v>
      </c>
      <c r="X226"/>
      <c r="Y226"/>
    </row>
    <row r="227" spans="1:25" customHeight="1" ht="30">
      <c r="A227" s="33"/>
      <c r="B227" s="74" t="s">
        <v>386</v>
      </c>
      <c r="C227" s="74"/>
      <c r="D227" s="74"/>
      <c r="E227" s="74"/>
      <c r="F227" s="74"/>
      <c r="G227" s="74"/>
      <c r="H227" s="74"/>
      <c r="I227" s="74"/>
      <c r="J227" s="34">
        <f>sum(J228:J252)</f>
        <v>25</v>
      </c>
      <c r="K227" s="35">
        <f>sum(K228:K252)</f>
        <v>752.6</v>
      </c>
      <c r="L227" s="35">
        <f>sum(L228:L252)</f>
        <v>752.6</v>
      </c>
      <c r="M227" s="35">
        <f>sum(M228:M252)</f>
        <v>44162870</v>
      </c>
      <c r="N227" s="35">
        <f>sum(N228:N252)</f>
        <v>24598718.59</v>
      </c>
      <c r="O227" s="35">
        <f>sum(O228:O252)</f>
        <v>0</v>
      </c>
      <c r="P227" s="35">
        <f>sum(P228:P252)</f>
        <v>14673113.56</v>
      </c>
      <c r="Q227" s="35">
        <f>sum(Q228:Q252)</f>
        <v>4891037.85</v>
      </c>
      <c r="R227" s="35">
        <f>sum(R228:R252)</f>
        <v>24598718.59</v>
      </c>
      <c r="S227" s="36" t="s">
        <v>68</v>
      </c>
      <c r="T227" s="36" t="s">
        <v>68</v>
      </c>
      <c r="U227" s="36" t="s">
        <v>68</v>
      </c>
      <c r="V227" s="36" t="s">
        <v>68</v>
      </c>
      <c r="W227" s="36" t="s">
        <v>68</v>
      </c>
      <c r="X227"/>
      <c r="Y227"/>
    </row>
    <row r="228" spans="1:25">
      <c r="A228" s="37">
        <v>1</v>
      </c>
      <c r="B228" s="38" t="s">
        <v>73</v>
      </c>
      <c r="C228" s="39" t="s">
        <v>133</v>
      </c>
      <c r="D228" s="39" t="s">
        <v>349</v>
      </c>
      <c r="E228" s="38"/>
      <c r="F228" s="40"/>
      <c r="G228" s="78" t="s">
        <v>76</v>
      </c>
      <c r="H228" s="39" t="s">
        <v>387</v>
      </c>
      <c r="I228" s="41"/>
      <c r="J228" s="42">
        <v>1</v>
      </c>
      <c r="K228" s="43">
        <v>50.4</v>
      </c>
      <c r="L228" s="43">
        <v>50.4</v>
      </c>
      <c r="M228" s="44">
        <f>IFERROR(N228+P228+Q228,0)</f>
        <v>2941000</v>
      </c>
      <c r="N228" s="43">
        <v>1638137</v>
      </c>
      <c r="O228" s="43">
        <v>0</v>
      </c>
      <c r="P228" s="43">
        <v>977147.25</v>
      </c>
      <c r="Q228" s="43">
        <v>325715.75</v>
      </c>
      <c r="R228" s="43">
        <v>1638137</v>
      </c>
      <c r="S228" s="43">
        <v>113453</v>
      </c>
      <c r="T228" s="43">
        <v>2388707.5338</v>
      </c>
      <c r="U228" s="45"/>
      <c r="V228" s="46"/>
      <c r="W228" s="46">
        <v>45971</v>
      </c>
      <c r="X228"/>
      <c r="Y228"/>
    </row>
    <row r="229" spans="1:25">
      <c r="A229" s="37">
        <v>2</v>
      </c>
      <c r="B229" s="38" t="s">
        <v>73</v>
      </c>
      <c r="C229" s="39" t="s">
        <v>133</v>
      </c>
      <c r="D229" s="39" t="s">
        <v>349</v>
      </c>
      <c r="E229" s="38"/>
      <c r="F229" s="40"/>
      <c r="G229" s="78" t="s">
        <v>76</v>
      </c>
      <c r="H229" s="39" t="s">
        <v>387</v>
      </c>
      <c r="I229" s="41"/>
      <c r="J229" s="42">
        <v>1</v>
      </c>
      <c r="K229" s="43">
        <v>38.9</v>
      </c>
      <c r="L229" s="43">
        <v>38.9</v>
      </c>
      <c r="M229" s="44">
        <f>IFERROR(N229+P229+Q229,0)</f>
        <v>2350000</v>
      </c>
      <c r="N229" s="43">
        <v>1308950</v>
      </c>
      <c r="O229" s="43">
        <v>0</v>
      </c>
      <c r="P229" s="43">
        <v>780787.5</v>
      </c>
      <c r="Q229" s="43">
        <v>260262.5</v>
      </c>
      <c r="R229" s="43">
        <v>1308950</v>
      </c>
      <c r="S229" s="43">
        <v>113453</v>
      </c>
      <c r="T229" s="43">
        <v>1843665.140175</v>
      </c>
      <c r="U229" s="45"/>
      <c r="V229" s="46"/>
      <c r="W229" s="46">
        <v>45972</v>
      </c>
      <c r="X229"/>
      <c r="Y229"/>
    </row>
    <row r="230" spans="1:25">
      <c r="A230" s="37">
        <v>3</v>
      </c>
      <c r="B230" s="38" t="s">
        <v>73</v>
      </c>
      <c r="C230" s="39" t="s">
        <v>133</v>
      </c>
      <c r="D230" s="39" t="s">
        <v>349</v>
      </c>
      <c r="E230" s="38"/>
      <c r="F230" s="40"/>
      <c r="G230" s="78" t="s">
        <v>76</v>
      </c>
      <c r="H230" s="39" t="s">
        <v>387</v>
      </c>
      <c r="I230" s="41"/>
      <c r="J230" s="42">
        <v>1</v>
      </c>
      <c r="K230" s="43">
        <v>27.3</v>
      </c>
      <c r="L230" s="43">
        <v>27.3</v>
      </c>
      <c r="M230" s="44">
        <f>IFERROR(N230+P230+Q230,0)</f>
        <v>1628000</v>
      </c>
      <c r="N230" s="43">
        <v>906796</v>
      </c>
      <c r="O230" s="43">
        <v>0</v>
      </c>
      <c r="P230" s="43">
        <v>540903</v>
      </c>
      <c r="Q230" s="43">
        <v>180301</v>
      </c>
      <c r="R230" s="43">
        <v>906796</v>
      </c>
      <c r="S230" s="43">
        <v>113453</v>
      </c>
      <c r="T230" s="43">
        <v>1293883.247475</v>
      </c>
      <c r="U230" s="45"/>
      <c r="V230" s="46"/>
      <c r="W230" s="46">
        <v>45973</v>
      </c>
      <c r="X230"/>
      <c r="Y230"/>
    </row>
    <row r="231" spans="1:25">
      <c r="A231" s="37">
        <v>4</v>
      </c>
      <c r="B231" s="38" t="s">
        <v>73</v>
      </c>
      <c r="C231" s="39" t="s">
        <v>144</v>
      </c>
      <c r="D231" s="39" t="s">
        <v>349</v>
      </c>
      <c r="E231" s="38"/>
      <c r="F231" s="40"/>
      <c r="G231" s="78" t="s">
        <v>76</v>
      </c>
      <c r="H231" s="39" t="s">
        <v>387</v>
      </c>
      <c r="I231" s="41"/>
      <c r="J231" s="42">
        <v>1</v>
      </c>
      <c r="K231" s="43">
        <v>25.5</v>
      </c>
      <c r="L231" s="43">
        <v>25.5</v>
      </c>
      <c r="M231" s="44">
        <f>IFERROR(N231+P231+Q231,0)</f>
        <v>1382000</v>
      </c>
      <c r="N231" s="43">
        <v>769774</v>
      </c>
      <c r="O231" s="43">
        <v>0</v>
      </c>
      <c r="P231" s="43">
        <v>459169.5</v>
      </c>
      <c r="Q231" s="43">
        <v>153056.5</v>
      </c>
      <c r="R231" s="43">
        <v>769774</v>
      </c>
      <c r="S231" s="43">
        <v>113453</v>
      </c>
      <c r="T231" s="43">
        <v>1208572.264125</v>
      </c>
      <c r="U231" s="45"/>
      <c r="V231" s="46"/>
      <c r="W231" s="46">
        <v>45972</v>
      </c>
      <c r="X231"/>
      <c r="Y231"/>
    </row>
    <row r="232" spans="1:25">
      <c r="A232" s="37">
        <v>5</v>
      </c>
      <c r="B232" s="38" t="s">
        <v>73</v>
      </c>
      <c r="C232" s="39" t="s">
        <v>144</v>
      </c>
      <c r="D232" s="39" t="s">
        <v>349</v>
      </c>
      <c r="E232" s="38"/>
      <c r="F232" s="40"/>
      <c r="G232" s="78" t="s">
        <v>76</v>
      </c>
      <c r="H232" s="39" t="s">
        <v>387</v>
      </c>
      <c r="I232" s="41"/>
      <c r="J232" s="42">
        <v>1</v>
      </c>
      <c r="K232" s="43">
        <v>9.2</v>
      </c>
      <c r="L232" s="43">
        <v>9.2</v>
      </c>
      <c r="M232" s="44">
        <f>IFERROR(N232+P232+Q232,0)</f>
        <v>582000</v>
      </c>
      <c r="N232" s="43">
        <v>324174</v>
      </c>
      <c r="O232" s="43">
        <v>0</v>
      </c>
      <c r="P232" s="43">
        <v>193369.5</v>
      </c>
      <c r="Q232" s="43">
        <v>64456.5</v>
      </c>
      <c r="R232" s="43">
        <v>324174</v>
      </c>
      <c r="S232" s="43">
        <v>113453</v>
      </c>
      <c r="T232" s="43">
        <v>436033.9149</v>
      </c>
      <c r="U232" s="45"/>
      <c r="V232" s="46"/>
      <c r="W232" s="46">
        <v>45974</v>
      </c>
      <c r="X232"/>
      <c r="Y232"/>
    </row>
    <row r="233" spans="1:25">
      <c r="A233" s="37">
        <v>6</v>
      </c>
      <c r="B233" s="38" t="s">
        <v>73</v>
      </c>
      <c r="C233" s="39" t="s">
        <v>144</v>
      </c>
      <c r="D233" s="39" t="s">
        <v>349</v>
      </c>
      <c r="E233" s="38"/>
      <c r="F233" s="40"/>
      <c r="G233" s="78" t="s">
        <v>76</v>
      </c>
      <c r="H233" s="39" t="s">
        <v>387</v>
      </c>
      <c r="I233" s="41"/>
      <c r="J233" s="42">
        <v>1</v>
      </c>
      <c r="K233" s="43">
        <v>19.6</v>
      </c>
      <c r="L233" s="43">
        <v>19.6</v>
      </c>
      <c r="M233" s="44">
        <f>IFERROR(N233+P233+Q233,0)</f>
        <v>1128323</v>
      </c>
      <c r="N233" s="43">
        <v>628475.91</v>
      </c>
      <c r="O233" s="43">
        <v>0</v>
      </c>
      <c r="P233" s="43">
        <v>374885.32</v>
      </c>
      <c r="Q233" s="43">
        <v>124961.77</v>
      </c>
      <c r="R233" s="43">
        <v>628475.91</v>
      </c>
      <c r="S233" s="43">
        <v>113453</v>
      </c>
      <c r="T233" s="43">
        <v>928941.8187</v>
      </c>
      <c r="U233" s="45"/>
      <c r="V233" s="46"/>
      <c r="W233" s="46">
        <v>45974</v>
      </c>
      <c r="X233"/>
      <c r="Y233"/>
    </row>
    <row r="234" spans="1:25">
      <c r="A234" s="37">
        <v>7</v>
      </c>
      <c r="B234" s="38" t="s">
        <v>73</v>
      </c>
      <c r="C234" s="39" t="s">
        <v>373</v>
      </c>
      <c r="D234" s="39" t="s">
        <v>349</v>
      </c>
      <c r="E234" s="38"/>
      <c r="F234" s="40"/>
      <c r="G234" s="78" t="s">
        <v>76</v>
      </c>
      <c r="H234" s="39" t="s">
        <v>387</v>
      </c>
      <c r="I234" s="41"/>
      <c r="J234" s="42">
        <v>1</v>
      </c>
      <c r="K234" s="43">
        <v>26</v>
      </c>
      <c r="L234" s="43">
        <v>26</v>
      </c>
      <c r="M234" s="44">
        <f>IFERROR(N234+P234+Q234,0)</f>
        <v>1568000</v>
      </c>
      <c r="N234" s="43">
        <v>873376</v>
      </c>
      <c r="O234" s="43">
        <v>0</v>
      </c>
      <c r="P234" s="43">
        <v>520968</v>
      </c>
      <c r="Q234" s="43">
        <v>173656</v>
      </c>
      <c r="R234" s="43">
        <v>873376</v>
      </c>
      <c r="S234" s="43">
        <v>113453</v>
      </c>
      <c r="T234" s="43">
        <v>1232269.7595</v>
      </c>
      <c r="U234" s="45"/>
      <c r="V234" s="46"/>
      <c r="W234" s="46">
        <v>45973</v>
      </c>
      <c r="X234"/>
      <c r="Y234"/>
    </row>
    <row r="235" spans="1:25">
      <c r="A235" s="37">
        <v>8</v>
      </c>
      <c r="B235" s="38" t="s">
        <v>73</v>
      </c>
      <c r="C235" s="39" t="s">
        <v>216</v>
      </c>
      <c r="D235" s="39" t="s">
        <v>349</v>
      </c>
      <c r="E235" s="38"/>
      <c r="F235" s="40"/>
      <c r="G235" s="78" t="s">
        <v>76</v>
      </c>
      <c r="H235" s="39" t="s">
        <v>387</v>
      </c>
      <c r="I235" s="41"/>
      <c r="J235" s="42">
        <v>1</v>
      </c>
      <c r="K235" s="43">
        <v>38.9</v>
      </c>
      <c r="L235" s="43">
        <v>38.9</v>
      </c>
      <c r="M235" s="44">
        <f>IFERROR(N235+P235+Q235,0)</f>
        <v>2373000</v>
      </c>
      <c r="N235" s="43">
        <v>1321761</v>
      </c>
      <c r="O235" s="43">
        <v>0</v>
      </c>
      <c r="P235" s="43">
        <v>788429.25</v>
      </c>
      <c r="Q235" s="43">
        <v>262809.75</v>
      </c>
      <c r="R235" s="43">
        <v>1321761</v>
      </c>
      <c r="S235" s="43">
        <v>113453</v>
      </c>
      <c r="T235" s="43">
        <v>1843665.140175</v>
      </c>
      <c r="U235" s="45"/>
      <c r="V235" s="46"/>
      <c r="W235" s="46">
        <v>45950</v>
      </c>
      <c r="X235"/>
      <c r="Y235"/>
    </row>
    <row r="236" spans="1:25">
      <c r="A236" s="37">
        <v>9</v>
      </c>
      <c r="B236" s="38" t="s">
        <v>73</v>
      </c>
      <c r="C236" s="39" t="s">
        <v>216</v>
      </c>
      <c r="D236" s="39" t="s">
        <v>349</v>
      </c>
      <c r="E236" s="38"/>
      <c r="F236" s="40"/>
      <c r="G236" s="78" t="s">
        <v>76</v>
      </c>
      <c r="H236" s="39" t="s">
        <v>387</v>
      </c>
      <c r="I236" s="41"/>
      <c r="J236" s="42">
        <v>1</v>
      </c>
      <c r="K236" s="43">
        <v>40</v>
      </c>
      <c r="L236" s="43">
        <v>40</v>
      </c>
      <c r="M236" s="44">
        <f>IFERROR(N236+P236+Q236,0)</f>
        <v>2396000</v>
      </c>
      <c r="N236" s="43">
        <v>1334572</v>
      </c>
      <c r="O236" s="43">
        <v>0</v>
      </c>
      <c r="P236" s="43">
        <v>796071</v>
      </c>
      <c r="Q236" s="43">
        <v>265357</v>
      </c>
      <c r="R236" s="43">
        <v>1334572</v>
      </c>
      <c r="S236" s="43">
        <v>113453</v>
      </c>
      <c r="T236" s="43">
        <v>1895799.63</v>
      </c>
      <c r="U236" s="45"/>
      <c r="V236" s="46"/>
      <c r="W236" s="46">
        <v>45951</v>
      </c>
      <c r="X236"/>
      <c r="Y236"/>
    </row>
    <row r="237" spans="1:25">
      <c r="A237" s="37">
        <v>10</v>
      </c>
      <c r="B237" s="38" t="s">
        <v>73</v>
      </c>
      <c r="C237" s="39" t="s">
        <v>216</v>
      </c>
      <c r="D237" s="39" t="s">
        <v>349</v>
      </c>
      <c r="E237" s="38"/>
      <c r="F237" s="40"/>
      <c r="G237" s="78" t="s">
        <v>76</v>
      </c>
      <c r="H237" s="39" t="s">
        <v>387</v>
      </c>
      <c r="I237" s="41"/>
      <c r="J237" s="42">
        <v>1</v>
      </c>
      <c r="K237" s="43">
        <v>41.7</v>
      </c>
      <c r="L237" s="43">
        <v>41.7</v>
      </c>
      <c r="M237" s="44">
        <f>IFERROR(N237+P237+Q237,0)</f>
        <v>2478000</v>
      </c>
      <c r="N237" s="43">
        <v>1380246</v>
      </c>
      <c r="O237" s="43">
        <v>0</v>
      </c>
      <c r="P237" s="43">
        <v>823315.5</v>
      </c>
      <c r="Q237" s="43">
        <v>274438.5</v>
      </c>
      <c r="R237" s="43">
        <v>1380246</v>
      </c>
      <c r="S237" s="43">
        <v>113453</v>
      </c>
      <c r="T237" s="43">
        <v>1976371.114275</v>
      </c>
      <c r="U237" s="45"/>
      <c r="V237" s="46"/>
      <c r="W237" s="46">
        <v>45950</v>
      </c>
      <c r="X237"/>
      <c r="Y237"/>
    </row>
    <row r="238" spans="1:25">
      <c r="A238" s="37">
        <v>11</v>
      </c>
      <c r="B238" s="38" t="s">
        <v>73</v>
      </c>
      <c r="C238" s="39" t="s">
        <v>216</v>
      </c>
      <c r="D238" s="39" t="s">
        <v>349</v>
      </c>
      <c r="E238" s="38"/>
      <c r="F238" s="40"/>
      <c r="G238" s="78" t="s">
        <v>76</v>
      </c>
      <c r="H238" s="39" t="s">
        <v>387</v>
      </c>
      <c r="I238" s="41"/>
      <c r="J238" s="42">
        <v>1</v>
      </c>
      <c r="K238" s="43">
        <v>50.8</v>
      </c>
      <c r="L238" s="43">
        <v>50.8</v>
      </c>
      <c r="M238" s="44">
        <f>IFERROR(N238+P238+Q238,0)</f>
        <v>2964000</v>
      </c>
      <c r="N238" s="43">
        <v>1650948</v>
      </c>
      <c r="O238" s="43">
        <v>0</v>
      </c>
      <c r="P238" s="43">
        <v>984789</v>
      </c>
      <c r="Q238" s="43">
        <v>328263</v>
      </c>
      <c r="R238" s="43">
        <v>1650948</v>
      </c>
      <c r="S238" s="43">
        <v>113453</v>
      </c>
      <c r="T238" s="43">
        <v>2407665.5301</v>
      </c>
      <c r="U238" s="45"/>
      <c r="V238" s="46"/>
      <c r="W238" s="46">
        <v>45950</v>
      </c>
      <c r="X238"/>
      <c r="Y238"/>
    </row>
    <row r="239" spans="1:25">
      <c r="A239" s="37">
        <v>12</v>
      </c>
      <c r="B239" s="38" t="s">
        <v>73</v>
      </c>
      <c r="C239" s="39" t="s">
        <v>216</v>
      </c>
      <c r="D239" s="39" t="s">
        <v>349</v>
      </c>
      <c r="E239" s="38"/>
      <c r="F239" s="40"/>
      <c r="G239" s="78" t="s">
        <v>76</v>
      </c>
      <c r="H239" s="39" t="s">
        <v>387</v>
      </c>
      <c r="I239" s="41"/>
      <c r="J239" s="42">
        <v>1</v>
      </c>
      <c r="K239" s="43">
        <v>27.7</v>
      </c>
      <c r="L239" s="43">
        <v>27.7</v>
      </c>
      <c r="M239" s="44">
        <f>IFERROR(N239+P239+Q239,0)</f>
        <v>1703000</v>
      </c>
      <c r="N239" s="43">
        <v>948571</v>
      </c>
      <c r="O239" s="43">
        <v>0</v>
      </c>
      <c r="P239" s="43">
        <v>565821.75</v>
      </c>
      <c r="Q239" s="43">
        <v>188607.25</v>
      </c>
      <c r="R239" s="43">
        <v>948571</v>
      </c>
      <c r="S239" s="43">
        <v>113453</v>
      </c>
      <c r="T239" s="43">
        <v>1312841.243775</v>
      </c>
      <c r="U239" s="45"/>
      <c r="V239" s="46"/>
      <c r="W239" s="46">
        <v>45951</v>
      </c>
      <c r="X239"/>
      <c r="Y239"/>
    </row>
    <row r="240" spans="1:25">
      <c r="A240" s="37">
        <v>13</v>
      </c>
      <c r="B240" s="38" t="s">
        <v>73</v>
      </c>
      <c r="C240" s="39" t="s">
        <v>216</v>
      </c>
      <c r="D240" s="39" t="s">
        <v>349</v>
      </c>
      <c r="E240" s="38"/>
      <c r="F240" s="40"/>
      <c r="G240" s="78" t="s">
        <v>76</v>
      </c>
      <c r="H240" s="39" t="s">
        <v>387</v>
      </c>
      <c r="I240" s="41"/>
      <c r="J240" s="42">
        <v>1</v>
      </c>
      <c r="K240" s="43">
        <v>50.9</v>
      </c>
      <c r="L240" s="43">
        <v>50.9</v>
      </c>
      <c r="M240" s="44">
        <f>IFERROR(N240+P240+Q240,0)</f>
        <v>2871000</v>
      </c>
      <c r="N240" s="43">
        <v>1599147</v>
      </c>
      <c r="O240" s="43">
        <v>0</v>
      </c>
      <c r="P240" s="43">
        <v>953889.75</v>
      </c>
      <c r="Q240" s="43">
        <v>317963.25</v>
      </c>
      <c r="R240" s="43">
        <v>1599147</v>
      </c>
      <c r="S240" s="43">
        <v>113453</v>
      </c>
      <c r="T240" s="43">
        <v>2412405.029175</v>
      </c>
      <c r="U240" s="45"/>
      <c r="V240" s="46"/>
      <c r="W240" s="46">
        <v>45951</v>
      </c>
      <c r="X240"/>
      <c r="Y240"/>
    </row>
    <row r="241" spans="1:25">
      <c r="A241" s="37">
        <v>14</v>
      </c>
      <c r="B241" s="38" t="s">
        <v>73</v>
      </c>
      <c r="C241" s="39" t="s">
        <v>216</v>
      </c>
      <c r="D241" s="39" t="s">
        <v>349</v>
      </c>
      <c r="E241" s="38"/>
      <c r="F241" s="40"/>
      <c r="G241" s="78" t="s">
        <v>76</v>
      </c>
      <c r="H241" s="39" t="s">
        <v>387</v>
      </c>
      <c r="I241" s="41"/>
      <c r="J241" s="42">
        <v>1</v>
      </c>
      <c r="K241" s="43">
        <v>40.9</v>
      </c>
      <c r="L241" s="43">
        <v>40.9</v>
      </c>
      <c r="M241" s="44">
        <f>IFERROR(N241+P241+Q241,0)</f>
        <v>2370000</v>
      </c>
      <c r="N241" s="43">
        <v>1320090</v>
      </c>
      <c r="O241" s="43">
        <v>0</v>
      </c>
      <c r="P241" s="43">
        <v>787432.5</v>
      </c>
      <c r="Q241" s="43">
        <v>262477.5</v>
      </c>
      <c r="R241" s="43">
        <v>1320090</v>
      </c>
      <c r="S241" s="43">
        <v>113453</v>
      </c>
      <c r="T241" s="43">
        <v>1938455.121675</v>
      </c>
      <c r="U241" s="45"/>
      <c r="V241" s="46"/>
      <c r="W241" s="46">
        <v>45951</v>
      </c>
      <c r="X241"/>
      <c r="Y241"/>
    </row>
    <row r="242" spans="1:25">
      <c r="A242" s="37">
        <v>15</v>
      </c>
      <c r="B242" s="38" t="s">
        <v>73</v>
      </c>
      <c r="C242" s="39" t="s">
        <v>216</v>
      </c>
      <c r="D242" s="39" t="s">
        <v>349</v>
      </c>
      <c r="E242" s="38"/>
      <c r="F242" s="40"/>
      <c r="G242" s="78" t="s">
        <v>76</v>
      </c>
      <c r="H242" s="39" t="s">
        <v>387</v>
      </c>
      <c r="I242" s="41"/>
      <c r="J242" s="42">
        <v>1</v>
      </c>
      <c r="K242" s="43">
        <v>51.2</v>
      </c>
      <c r="L242" s="43">
        <v>51.2</v>
      </c>
      <c r="M242" s="44">
        <f>IFERROR(N242+P242+Q242,0)</f>
        <v>2989000</v>
      </c>
      <c r="N242" s="43">
        <v>1664873</v>
      </c>
      <c r="O242" s="43">
        <v>0</v>
      </c>
      <c r="P242" s="43">
        <v>993095.25</v>
      </c>
      <c r="Q242" s="43">
        <v>331031.75</v>
      </c>
      <c r="R242" s="43">
        <v>1664873</v>
      </c>
      <c r="S242" s="43">
        <v>113453</v>
      </c>
      <c r="T242" s="43">
        <v>2426623.5264</v>
      </c>
      <c r="U242" s="45"/>
      <c r="V242" s="46"/>
      <c r="W242" s="46">
        <v>45950</v>
      </c>
      <c r="X242"/>
      <c r="Y242"/>
    </row>
    <row r="243" spans="1:25">
      <c r="A243" s="37">
        <v>16</v>
      </c>
      <c r="B243" s="38" t="s">
        <v>73</v>
      </c>
      <c r="C243" s="39" t="s">
        <v>216</v>
      </c>
      <c r="D243" s="39" t="s">
        <v>349</v>
      </c>
      <c r="E243" s="38"/>
      <c r="F243" s="40"/>
      <c r="G243" s="78" t="s">
        <v>76</v>
      </c>
      <c r="H243" s="39" t="s">
        <v>387</v>
      </c>
      <c r="I243" s="41"/>
      <c r="J243" s="42">
        <v>1</v>
      </c>
      <c r="K243" s="43">
        <v>20.2</v>
      </c>
      <c r="L243" s="43">
        <v>20.2</v>
      </c>
      <c r="M243" s="44">
        <f>IFERROR(N243+P243+Q243,0)</f>
        <v>1200000</v>
      </c>
      <c r="N243" s="43">
        <v>668400</v>
      </c>
      <c r="O243" s="43">
        <v>0</v>
      </c>
      <c r="P243" s="43">
        <v>398700</v>
      </c>
      <c r="Q243" s="43">
        <v>132900</v>
      </c>
      <c r="R243" s="43">
        <v>668400</v>
      </c>
      <c r="S243" s="43">
        <v>113453</v>
      </c>
      <c r="T243" s="43">
        <v>957378.81315</v>
      </c>
      <c r="U243" s="45"/>
      <c r="V243" s="46"/>
      <c r="W243" s="46">
        <v>45951</v>
      </c>
      <c r="X243"/>
      <c r="Y243"/>
    </row>
    <row r="244" spans="1:25">
      <c r="A244" s="37">
        <v>17</v>
      </c>
      <c r="B244" s="38" t="s">
        <v>73</v>
      </c>
      <c r="C244" s="39" t="s">
        <v>216</v>
      </c>
      <c r="D244" s="39" t="s">
        <v>349</v>
      </c>
      <c r="E244" s="38"/>
      <c r="F244" s="40"/>
      <c r="G244" s="78" t="s">
        <v>76</v>
      </c>
      <c r="H244" s="39" t="s">
        <v>387</v>
      </c>
      <c r="I244" s="41"/>
      <c r="J244" s="42">
        <v>1</v>
      </c>
      <c r="K244" s="43">
        <v>39.9</v>
      </c>
      <c r="L244" s="43">
        <v>39.9</v>
      </c>
      <c r="M244" s="44">
        <f>IFERROR(N244+P244+Q244,0)</f>
        <v>2375000</v>
      </c>
      <c r="N244" s="43">
        <v>1322875</v>
      </c>
      <c r="O244" s="43">
        <v>0</v>
      </c>
      <c r="P244" s="43">
        <v>789093.75</v>
      </c>
      <c r="Q244" s="43">
        <v>263031.25</v>
      </c>
      <c r="R244" s="43">
        <v>1322875</v>
      </c>
      <c r="S244" s="43">
        <v>113453</v>
      </c>
      <c r="T244" s="43">
        <v>1891060.130925</v>
      </c>
      <c r="U244" s="45"/>
      <c r="V244" s="46"/>
      <c r="W244" s="46">
        <v>45950</v>
      </c>
      <c r="X244"/>
      <c r="Y244"/>
    </row>
    <row r="245" spans="1:25">
      <c r="A245" s="37">
        <v>18</v>
      </c>
      <c r="B245" s="38" t="s">
        <v>73</v>
      </c>
      <c r="C245" s="39" t="s">
        <v>388</v>
      </c>
      <c r="D245" s="39" t="s">
        <v>349</v>
      </c>
      <c r="E245" s="38"/>
      <c r="F245" s="40"/>
      <c r="G245" s="78" t="s">
        <v>76</v>
      </c>
      <c r="H245" s="39" t="s">
        <v>387</v>
      </c>
      <c r="I245" s="41"/>
      <c r="J245" s="42">
        <v>1</v>
      </c>
      <c r="K245" s="43">
        <v>28.1</v>
      </c>
      <c r="L245" s="43">
        <v>28.1</v>
      </c>
      <c r="M245" s="44">
        <f>IFERROR(N245+P245+Q245,0)</f>
        <v>1383000</v>
      </c>
      <c r="N245" s="43">
        <v>770331</v>
      </c>
      <c r="O245" s="43">
        <v>0</v>
      </c>
      <c r="P245" s="43">
        <v>459501.75</v>
      </c>
      <c r="Q245" s="43">
        <v>153167.25</v>
      </c>
      <c r="R245" s="43">
        <v>770331</v>
      </c>
      <c r="S245" s="43">
        <v>113453</v>
      </c>
      <c r="T245" s="43">
        <v>1331799.240075</v>
      </c>
      <c r="U245" s="45"/>
      <c r="V245" s="46"/>
      <c r="W245" s="46">
        <v>45952</v>
      </c>
      <c r="X245"/>
      <c r="Y245"/>
    </row>
    <row r="246" spans="1:25">
      <c r="A246" s="37">
        <v>19</v>
      </c>
      <c r="B246" s="38" t="s">
        <v>73</v>
      </c>
      <c r="C246" s="39" t="s">
        <v>388</v>
      </c>
      <c r="D246" s="39" t="s">
        <v>349</v>
      </c>
      <c r="E246" s="38"/>
      <c r="F246" s="40"/>
      <c r="G246" s="78" t="s">
        <v>76</v>
      </c>
      <c r="H246" s="39" t="s">
        <v>387</v>
      </c>
      <c r="I246" s="41"/>
      <c r="J246" s="42">
        <v>1</v>
      </c>
      <c r="K246" s="43">
        <v>15.9</v>
      </c>
      <c r="L246" s="43">
        <v>15.9</v>
      </c>
      <c r="M246" s="44">
        <f>IFERROR(N246+P246+Q246,0)</f>
        <v>954370</v>
      </c>
      <c r="N246" s="43">
        <v>531584.09</v>
      </c>
      <c r="O246" s="43">
        <v>0</v>
      </c>
      <c r="P246" s="43">
        <v>317089.43</v>
      </c>
      <c r="Q246" s="43">
        <v>105696.48</v>
      </c>
      <c r="R246" s="43">
        <v>531584.09</v>
      </c>
      <c r="S246" s="43">
        <v>113453</v>
      </c>
      <c r="T246" s="43">
        <v>753580.352925</v>
      </c>
      <c r="U246" s="45"/>
      <c r="V246" s="46"/>
      <c r="W246" s="46">
        <v>45952</v>
      </c>
      <c r="X246"/>
      <c r="Y246"/>
    </row>
    <row r="247" spans="1:25">
      <c r="A247" s="37">
        <v>20</v>
      </c>
      <c r="B247" s="38" t="s">
        <v>73</v>
      </c>
      <c r="C247" s="39" t="s">
        <v>389</v>
      </c>
      <c r="D247" s="39" t="s">
        <v>349</v>
      </c>
      <c r="E247" s="38"/>
      <c r="F247" s="40"/>
      <c r="G247" s="78" t="s">
        <v>76</v>
      </c>
      <c r="H247" s="39" t="s">
        <v>387</v>
      </c>
      <c r="I247" s="41"/>
      <c r="J247" s="42">
        <v>1</v>
      </c>
      <c r="K247" s="43">
        <v>19.2</v>
      </c>
      <c r="L247" s="43">
        <v>19.2</v>
      </c>
      <c r="M247" s="44">
        <f>IFERROR(N247+P247+Q247,0)</f>
        <v>1167500</v>
      </c>
      <c r="N247" s="43">
        <v>650297.5</v>
      </c>
      <c r="O247" s="43">
        <v>0</v>
      </c>
      <c r="P247" s="43">
        <v>387901.88</v>
      </c>
      <c r="Q247" s="43">
        <v>129300.62</v>
      </c>
      <c r="R247" s="43">
        <v>650297.5</v>
      </c>
      <c r="S247" s="43">
        <v>113453</v>
      </c>
      <c r="T247" s="43">
        <v>909983.8224</v>
      </c>
      <c r="U247" s="45"/>
      <c r="V247" s="46"/>
      <c r="W247" s="46">
        <v>45957</v>
      </c>
      <c r="X247"/>
      <c r="Y247"/>
    </row>
    <row r="248" spans="1:25">
      <c r="A248" s="37">
        <v>21</v>
      </c>
      <c r="B248" s="38" t="s">
        <v>73</v>
      </c>
      <c r="C248" s="39" t="s">
        <v>380</v>
      </c>
      <c r="D248" s="39" t="s">
        <v>349</v>
      </c>
      <c r="E248" s="38"/>
      <c r="F248" s="40"/>
      <c r="G248" s="78" t="s">
        <v>76</v>
      </c>
      <c r="H248" s="39" t="s">
        <v>387</v>
      </c>
      <c r="I248" s="41"/>
      <c r="J248" s="42">
        <v>1</v>
      </c>
      <c r="K248" s="43">
        <v>19.2</v>
      </c>
      <c r="L248" s="43">
        <v>19.2</v>
      </c>
      <c r="M248" s="44">
        <f>IFERROR(N248+P248+Q248,0)</f>
        <v>1167500</v>
      </c>
      <c r="N248" s="43">
        <v>650297.5</v>
      </c>
      <c r="O248" s="43">
        <v>0</v>
      </c>
      <c r="P248" s="43">
        <v>387901.87</v>
      </c>
      <c r="Q248" s="43">
        <v>129300.63</v>
      </c>
      <c r="R248" s="43">
        <v>650297.5</v>
      </c>
      <c r="S248" s="43">
        <v>113453</v>
      </c>
      <c r="T248" s="43">
        <v>909983.8224</v>
      </c>
      <c r="U248" s="45"/>
      <c r="V248" s="46"/>
      <c r="W248" s="46">
        <v>45953</v>
      </c>
      <c r="X248"/>
      <c r="Y248"/>
    </row>
    <row r="249" spans="1:25">
      <c r="A249" s="37">
        <v>22</v>
      </c>
      <c r="B249" s="38" t="s">
        <v>73</v>
      </c>
      <c r="C249" s="39" t="s">
        <v>280</v>
      </c>
      <c r="D249" s="39" t="s">
        <v>349</v>
      </c>
      <c r="E249" s="38"/>
      <c r="F249" s="40"/>
      <c r="G249" s="78" t="s">
        <v>76</v>
      </c>
      <c r="H249" s="39" t="s">
        <v>387</v>
      </c>
      <c r="I249" s="41"/>
      <c r="J249" s="42">
        <v>1</v>
      </c>
      <c r="K249" s="43">
        <v>26.3</v>
      </c>
      <c r="L249" s="43">
        <v>26.3</v>
      </c>
      <c r="M249" s="44">
        <f>IFERROR(N249+P249+Q249,0)</f>
        <v>1423000</v>
      </c>
      <c r="N249" s="43">
        <v>792611</v>
      </c>
      <c r="O249" s="43">
        <v>0</v>
      </c>
      <c r="P249" s="43">
        <v>472791.75</v>
      </c>
      <c r="Q249" s="43">
        <v>157597.25</v>
      </c>
      <c r="R249" s="43">
        <v>792611</v>
      </c>
      <c r="S249" s="43">
        <v>113453</v>
      </c>
      <c r="T249" s="43">
        <v>1246488.256725</v>
      </c>
      <c r="U249" s="45"/>
      <c r="V249" s="46"/>
      <c r="W249" s="46">
        <v>45672</v>
      </c>
      <c r="X249"/>
      <c r="Y249"/>
    </row>
    <row r="250" spans="1:25">
      <c r="A250" s="37">
        <v>23</v>
      </c>
      <c r="B250" s="38" t="s">
        <v>73</v>
      </c>
      <c r="C250" s="39" t="s">
        <v>280</v>
      </c>
      <c r="D250" s="39" t="s">
        <v>349</v>
      </c>
      <c r="E250" s="38"/>
      <c r="F250" s="40"/>
      <c r="G250" s="78" t="s">
        <v>76</v>
      </c>
      <c r="H250" s="39" t="s">
        <v>387</v>
      </c>
      <c r="I250" s="41"/>
      <c r="J250" s="42">
        <v>1</v>
      </c>
      <c r="K250" s="43">
        <v>9.2</v>
      </c>
      <c r="L250" s="43">
        <v>9.2</v>
      </c>
      <c r="M250" s="44">
        <f>IFERROR(N250+P250+Q250,0)</f>
        <v>582000</v>
      </c>
      <c r="N250" s="43">
        <v>324174</v>
      </c>
      <c r="O250" s="43">
        <v>0</v>
      </c>
      <c r="P250" s="43">
        <v>193369.5</v>
      </c>
      <c r="Q250" s="43">
        <v>64456.5</v>
      </c>
      <c r="R250" s="43">
        <v>324174</v>
      </c>
      <c r="S250" s="43">
        <v>113453</v>
      </c>
      <c r="T250" s="43">
        <v>436033.9149</v>
      </c>
      <c r="U250" s="45"/>
      <c r="V250" s="46"/>
      <c r="W250" s="46"/>
      <c r="X250"/>
      <c r="Y250"/>
    </row>
    <row r="251" spans="1:25">
      <c r="A251" s="37">
        <v>24</v>
      </c>
      <c r="B251" s="38" t="s">
        <v>73</v>
      </c>
      <c r="C251" s="39" t="s">
        <v>280</v>
      </c>
      <c r="D251" s="39" t="s">
        <v>349</v>
      </c>
      <c r="E251" s="38"/>
      <c r="F251" s="40"/>
      <c r="G251" s="78" t="s">
        <v>76</v>
      </c>
      <c r="H251" s="39" t="s">
        <v>387</v>
      </c>
      <c r="I251" s="41"/>
      <c r="J251" s="42">
        <v>1</v>
      </c>
      <c r="K251" s="43">
        <v>7.8</v>
      </c>
      <c r="L251" s="43">
        <v>7.8</v>
      </c>
      <c r="M251" s="44">
        <f>IFERROR(N251+P251+Q251,0)</f>
        <v>479177</v>
      </c>
      <c r="N251" s="43">
        <v>266901.59</v>
      </c>
      <c r="O251" s="43">
        <v>0</v>
      </c>
      <c r="P251" s="43">
        <v>159206.56</v>
      </c>
      <c r="Q251" s="43">
        <v>53068.85</v>
      </c>
      <c r="R251" s="43">
        <v>266901.59</v>
      </c>
      <c r="S251" s="43">
        <v>113453</v>
      </c>
      <c r="T251" s="43">
        <v>369680.92785</v>
      </c>
      <c r="U251" s="45"/>
      <c r="V251" s="46"/>
      <c r="W251" s="46"/>
      <c r="X251"/>
      <c r="Y251"/>
    </row>
    <row r="252" spans="1:25">
      <c r="A252" s="37">
        <v>25</v>
      </c>
      <c r="B252" s="38" t="s">
        <v>73</v>
      </c>
      <c r="C252" s="39" t="s">
        <v>337</v>
      </c>
      <c r="D252" s="39" t="s">
        <v>349</v>
      </c>
      <c r="E252" s="38"/>
      <c r="F252" s="40"/>
      <c r="G252" s="78" t="s">
        <v>76</v>
      </c>
      <c r="H252" s="39" t="s">
        <v>387</v>
      </c>
      <c r="I252" s="41"/>
      <c r="J252" s="42">
        <v>1</v>
      </c>
      <c r="K252" s="43">
        <v>27.8</v>
      </c>
      <c r="L252" s="43">
        <v>27.8</v>
      </c>
      <c r="M252" s="44">
        <f>IFERROR(N252+P252+Q252,0)</f>
        <v>1708000</v>
      </c>
      <c r="N252" s="43">
        <v>951356</v>
      </c>
      <c r="O252" s="43">
        <v>0</v>
      </c>
      <c r="P252" s="43">
        <v>567483</v>
      </c>
      <c r="Q252" s="43">
        <v>189161</v>
      </c>
      <c r="R252" s="43">
        <v>951356</v>
      </c>
      <c r="S252" s="43">
        <v>113453</v>
      </c>
      <c r="T252" s="43">
        <v>1317580.74285</v>
      </c>
      <c r="U252" s="45"/>
      <c r="V252" s="46"/>
      <c r="W252" s="46">
        <v>45961</v>
      </c>
      <c r="X252"/>
      <c r="Y252"/>
    </row>
    <row r="253" spans="1:25" customHeight="1" ht="30">
      <c r="A253" s="33"/>
      <c r="B253" s="74" t="s">
        <v>390</v>
      </c>
      <c r="C253" s="74"/>
      <c r="D253" s="74"/>
      <c r="E253" s="74"/>
      <c r="F253" s="74"/>
      <c r="G253" s="74"/>
      <c r="H253" s="74"/>
      <c r="I253" s="74"/>
      <c r="J253" s="34">
        <f>sum(J254:J258)</f>
        <v>5</v>
      </c>
      <c r="K253" s="35">
        <f>sum(K254:K258)</f>
        <v>240.7</v>
      </c>
      <c r="L253" s="35">
        <f>sum(L254:L258)</f>
        <v>221.6</v>
      </c>
      <c r="M253" s="35">
        <f>sum(M254:M258)</f>
        <v>5540402.5</v>
      </c>
      <c r="N253" s="35">
        <f>sum(N254:N258)</f>
        <v>3086004.19</v>
      </c>
      <c r="O253" s="35">
        <f>sum(O254:O258)</f>
        <v>0</v>
      </c>
      <c r="P253" s="35">
        <f>sum(P254:P258)</f>
        <v>1840798.73</v>
      </c>
      <c r="Q253" s="35">
        <f>sum(Q254:Q258)</f>
        <v>613599.58</v>
      </c>
      <c r="R253" s="35">
        <f>sum(R254:R258)</f>
        <v>3086004.19</v>
      </c>
      <c r="S253" s="36" t="s">
        <v>68</v>
      </c>
      <c r="T253" s="36" t="s">
        <v>68</v>
      </c>
      <c r="U253" s="36" t="s">
        <v>68</v>
      </c>
      <c r="V253" s="36" t="s">
        <v>68</v>
      </c>
      <c r="W253" s="36" t="s">
        <v>68</v>
      </c>
      <c r="X253"/>
      <c r="Y253"/>
    </row>
    <row r="254" spans="1:25">
      <c r="A254" s="37">
        <v>1</v>
      </c>
      <c r="B254" s="38" t="s">
        <v>73</v>
      </c>
      <c r="C254" s="39" t="s">
        <v>391</v>
      </c>
      <c r="D254" s="39" t="s">
        <v>349</v>
      </c>
      <c r="E254" s="38"/>
      <c r="F254" s="40"/>
      <c r="G254" s="78" t="s">
        <v>76</v>
      </c>
      <c r="H254" s="39" t="s">
        <v>392</v>
      </c>
      <c r="I254" s="41"/>
      <c r="J254" s="42">
        <v>1</v>
      </c>
      <c r="K254" s="43">
        <v>57.6</v>
      </c>
      <c r="L254" s="43">
        <v>57.6</v>
      </c>
      <c r="M254" s="44">
        <f>IFERROR(N254+P254+Q254,0)</f>
        <v>539795</v>
      </c>
      <c r="N254" s="43">
        <v>300665.82</v>
      </c>
      <c r="O254" s="43">
        <v>0</v>
      </c>
      <c r="P254" s="43">
        <v>179346.88</v>
      </c>
      <c r="Q254" s="43">
        <v>59782.3</v>
      </c>
      <c r="R254" s="43">
        <v>300665.82</v>
      </c>
      <c r="S254" s="43">
        <v>113453</v>
      </c>
      <c r="T254" s="43">
        <v>2729951.4672</v>
      </c>
      <c r="U254" s="45"/>
      <c r="V254" s="46"/>
      <c r="W254" s="46">
        <v>45937</v>
      </c>
      <c r="X254"/>
      <c r="Y254"/>
    </row>
    <row r="255" spans="1:25">
      <c r="A255" s="37">
        <v>2</v>
      </c>
      <c r="B255" s="38" t="s">
        <v>345</v>
      </c>
      <c r="C255" s="39" t="s">
        <v>81</v>
      </c>
      <c r="D255" s="39" t="s">
        <v>393</v>
      </c>
      <c r="E255" s="38"/>
      <c r="F255" s="40"/>
      <c r="G255" s="78" t="s">
        <v>76</v>
      </c>
      <c r="H255" s="39" t="s">
        <v>392</v>
      </c>
      <c r="I255" s="41" t="s">
        <v>394</v>
      </c>
      <c r="J255" s="42">
        <v>1</v>
      </c>
      <c r="K255" s="43">
        <v>44.1</v>
      </c>
      <c r="L255" s="43">
        <v>42.2</v>
      </c>
      <c r="M255" s="44">
        <f>IFERROR(N255+P255+Q255,0)</f>
        <v>1290265</v>
      </c>
      <c r="N255" s="43">
        <v>718677.6</v>
      </c>
      <c r="O255" s="43">
        <v>0</v>
      </c>
      <c r="P255" s="43">
        <v>428690.55</v>
      </c>
      <c r="Q255" s="43">
        <v>142896.85</v>
      </c>
      <c r="R255" s="43">
        <v>718677.6</v>
      </c>
      <c r="S255" s="43">
        <v>135517</v>
      </c>
      <c r="T255" s="43">
        <v>2496599.199675</v>
      </c>
      <c r="U255" s="45">
        <v>4</v>
      </c>
      <c r="V255" s="46">
        <v>34700</v>
      </c>
      <c r="W255" s="46">
        <v>46014</v>
      </c>
      <c r="X255"/>
      <c r="Y255"/>
    </row>
    <row r="256" spans="1:25">
      <c r="A256" s="37">
        <v>3</v>
      </c>
      <c r="B256" s="38" t="s">
        <v>345</v>
      </c>
      <c r="C256" s="39" t="s">
        <v>395</v>
      </c>
      <c r="D256" s="39" t="s">
        <v>396</v>
      </c>
      <c r="E256" s="38"/>
      <c r="F256" s="40"/>
      <c r="G256" s="78" t="s">
        <v>76</v>
      </c>
      <c r="H256" s="39" t="s">
        <v>392</v>
      </c>
      <c r="I256" s="41" t="s">
        <v>397</v>
      </c>
      <c r="J256" s="42">
        <v>1</v>
      </c>
      <c r="K256" s="43">
        <v>35.8</v>
      </c>
      <c r="L256" s="43">
        <v>34.2</v>
      </c>
      <c r="M256" s="44">
        <f>IFERROR(N256+P256+Q256,0)</f>
        <v>1045665</v>
      </c>
      <c r="N256" s="43">
        <v>582435.4</v>
      </c>
      <c r="O256" s="43">
        <v>0</v>
      </c>
      <c r="P256" s="43">
        <v>347422.2</v>
      </c>
      <c r="Q256" s="43">
        <v>115807.4</v>
      </c>
      <c r="R256" s="43">
        <v>582435.4</v>
      </c>
      <c r="S256" s="43">
        <v>135517</v>
      </c>
      <c r="T256" s="43">
        <v>2026717.71765</v>
      </c>
      <c r="U256" s="45">
        <v>4</v>
      </c>
      <c r="V256" s="46">
        <v>34700</v>
      </c>
      <c r="W256" s="46">
        <v>46013</v>
      </c>
      <c r="X256"/>
      <c r="Y256"/>
    </row>
    <row r="257" spans="1:25">
      <c r="A257" s="37">
        <v>4</v>
      </c>
      <c r="B257" s="38" t="s">
        <v>345</v>
      </c>
      <c r="C257" s="39" t="s">
        <v>395</v>
      </c>
      <c r="D257" s="39" t="s">
        <v>398</v>
      </c>
      <c r="E257" s="38"/>
      <c r="F257" s="40"/>
      <c r="G257" s="78" t="s">
        <v>76</v>
      </c>
      <c r="H257" s="39" t="s">
        <v>392</v>
      </c>
      <c r="I257" s="41" t="s">
        <v>399</v>
      </c>
      <c r="J257" s="42">
        <v>1</v>
      </c>
      <c r="K257" s="43">
        <v>51</v>
      </c>
      <c r="L257" s="43">
        <v>37.7</v>
      </c>
      <c r="M257" s="44">
        <f>IFERROR(N257+P257+Q257,0)</f>
        <v>1152677.5</v>
      </c>
      <c r="N257" s="43">
        <v>642041.37</v>
      </c>
      <c r="O257" s="43">
        <v>0</v>
      </c>
      <c r="P257" s="43">
        <v>382977.1</v>
      </c>
      <c r="Q257" s="43">
        <v>127659.03</v>
      </c>
      <c r="R257" s="43">
        <v>642041.37</v>
      </c>
      <c r="S257" s="43">
        <v>135517</v>
      </c>
      <c r="T257" s="43">
        <v>2887223.56425</v>
      </c>
      <c r="U257" s="45">
        <v>4</v>
      </c>
      <c r="V257" s="46">
        <v>34700</v>
      </c>
      <c r="W257" s="46">
        <v>46014</v>
      </c>
      <c r="X257"/>
      <c r="Y257"/>
    </row>
    <row r="258" spans="1:25">
      <c r="A258" s="37">
        <v>5</v>
      </c>
      <c r="B258" s="38" t="s">
        <v>345</v>
      </c>
      <c r="C258" s="39" t="s">
        <v>339</v>
      </c>
      <c r="D258" s="39" t="s">
        <v>400</v>
      </c>
      <c r="E258" s="38"/>
      <c r="F258" s="40"/>
      <c r="G258" s="78" t="s">
        <v>76</v>
      </c>
      <c r="H258" s="39" t="s">
        <v>392</v>
      </c>
      <c r="I258" s="41" t="s">
        <v>401</v>
      </c>
      <c r="J258" s="42">
        <v>1</v>
      </c>
      <c r="K258" s="43">
        <v>52.2</v>
      </c>
      <c r="L258" s="43">
        <v>49.9</v>
      </c>
      <c r="M258" s="44">
        <f>IFERROR(N258+P258+Q258,0)</f>
        <v>1512000</v>
      </c>
      <c r="N258" s="43">
        <v>842184</v>
      </c>
      <c r="O258" s="43">
        <v>0</v>
      </c>
      <c r="P258" s="43">
        <v>502362</v>
      </c>
      <c r="Q258" s="43">
        <v>167454</v>
      </c>
      <c r="R258" s="43">
        <v>842184</v>
      </c>
      <c r="S258" s="43">
        <v>135517</v>
      </c>
      <c r="T258" s="43">
        <v>2955158.23635</v>
      </c>
      <c r="U258" s="45">
        <v>4</v>
      </c>
      <c r="V258" s="46">
        <v>26573</v>
      </c>
      <c r="W258" s="46"/>
      <c r="X258"/>
      <c r="Y258"/>
    </row>
    <row r="259" spans="1:25" customHeight="1" ht="30">
      <c r="A259" s="33"/>
      <c r="B259" s="74" t="s">
        <v>402</v>
      </c>
      <c r="C259" s="74"/>
      <c r="D259" s="74"/>
      <c r="E259" s="74"/>
      <c r="F259" s="74"/>
      <c r="G259" s="74"/>
      <c r="H259" s="74"/>
      <c r="I259" s="74"/>
      <c r="J259" s="34">
        <f>sum(J260:J270)</f>
        <v>11</v>
      </c>
      <c r="K259" s="35">
        <f>sum(K260:K270)</f>
        <v>247.15</v>
      </c>
      <c r="L259" s="35">
        <f>sum(L260:L270)</f>
        <v>247.15</v>
      </c>
      <c r="M259" s="35">
        <f>sum(M260:M270)</f>
        <v>12034000</v>
      </c>
      <c r="N259" s="35">
        <f>sum(N260:N270)</f>
        <v>6702937.99</v>
      </c>
      <c r="O259" s="35">
        <f>sum(O260:O270)</f>
        <v>0</v>
      </c>
      <c r="P259" s="35">
        <f>sum(P260:P270)</f>
        <v>3998296.45</v>
      </c>
      <c r="Q259" s="35">
        <f>sum(Q260:Q270)</f>
        <v>1332765.56</v>
      </c>
      <c r="R259" s="35">
        <f>sum(R260:R270)</f>
        <v>6702937.99</v>
      </c>
      <c r="S259" s="36" t="s">
        <v>68</v>
      </c>
      <c r="T259" s="36" t="s">
        <v>68</v>
      </c>
      <c r="U259" s="36" t="s">
        <v>68</v>
      </c>
      <c r="V259" s="36" t="s">
        <v>68</v>
      </c>
      <c r="W259" s="36" t="s">
        <v>68</v>
      </c>
      <c r="X259"/>
      <c r="Y259"/>
    </row>
    <row r="260" spans="1:25">
      <c r="A260" s="37">
        <v>1</v>
      </c>
      <c r="B260" s="38" t="s">
        <v>73</v>
      </c>
      <c r="C260" s="39" t="s">
        <v>403</v>
      </c>
      <c r="D260" s="39" t="s">
        <v>349</v>
      </c>
      <c r="E260" s="38"/>
      <c r="F260" s="40"/>
      <c r="G260" s="78" t="s">
        <v>76</v>
      </c>
      <c r="H260" s="39" t="s">
        <v>404</v>
      </c>
      <c r="I260" s="41"/>
      <c r="J260" s="42">
        <v>1</v>
      </c>
      <c r="K260" s="43">
        <v>34.2</v>
      </c>
      <c r="L260" s="43">
        <v>34.2</v>
      </c>
      <c r="M260" s="44">
        <f>IFERROR(N260+P260+Q260,0)</f>
        <v>1666050</v>
      </c>
      <c r="N260" s="43">
        <v>927989.85</v>
      </c>
      <c r="O260" s="43">
        <v>0</v>
      </c>
      <c r="P260" s="43">
        <v>553545.11</v>
      </c>
      <c r="Q260" s="43">
        <v>184515.04</v>
      </c>
      <c r="R260" s="43">
        <v>927989.85</v>
      </c>
      <c r="S260" s="43">
        <v>113453</v>
      </c>
      <c r="T260" s="43">
        <v>1620908.68365</v>
      </c>
      <c r="U260" s="45"/>
      <c r="V260" s="46"/>
      <c r="W260" s="46">
        <v>45939</v>
      </c>
      <c r="X260"/>
      <c r="Y260"/>
    </row>
    <row r="261" spans="1:25">
      <c r="A261" s="37">
        <v>2</v>
      </c>
      <c r="B261" s="38" t="s">
        <v>73</v>
      </c>
      <c r="C261" s="39" t="s">
        <v>403</v>
      </c>
      <c r="D261" s="39" t="s">
        <v>349</v>
      </c>
      <c r="E261" s="38"/>
      <c r="F261" s="40"/>
      <c r="G261" s="78" t="s">
        <v>76</v>
      </c>
      <c r="H261" s="39" t="s">
        <v>404</v>
      </c>
      <c r="I261" s="41"/>
      <c r="J261" s="42">
        <v>1</v>
      </c>
      <c r="K261" s="43">
        <v>39.7</v>
      </c>
      <c r="L261" s="43">
        <v>39.7</v>
      </c>
      <c r="M261" s="44">
        <f>IFERROR(N261+P261+Q261,0)</f>
        <v>1952450</v>
      </c>
      <c r="N261" s="43">
        <v>1087514.65</v>
      </c>
      <c r="O261" s="43">
        <v>0</v>
      </c>
      <c r="P261" s="43">
        <v>648701.51</v>
      </c>
      <c r="Q261" s="43">
        <v>216233.84</v>
      </c>
      <c r="R261" s="43">
        <v>1087514.65</v>
      </c>
      <c r="S261" s="43">
        <v>113453</v>
      </c>
      <c r="T261" s="43">
        <v>1881581.132775</v>
      </c>
      <c r="U261" s="45"/>
      <c r="V261" s="46"/>
      <c r="W261" s="46">
        <v>45939</v>
      </c>
      <c r="X261"/>
      <c r="Y261"/>
    </row>
    <row r="262" spans="1:25">
      <c r="A262" s="37">
        <v>3</v>
      </c>
      <c r="B262" s="38" t="s">
        <v>73</v>
      </c>
      <c r="C262" s="39" t="s">
        <v>403</v>
      </c>
      <c r="D262" s="39" t="s">
        <v>349</v>
      </c>
      <c r="E262" s="38"/>
      <c r="F262" s="40"/>
      <c r="G262" s="78" t="s">
        <v>76</v>
      </c>
      <c r="H262" s="39" t="s">
        <v>404</v>
      </c>
      <c r="I262" s="41"/>
      <c r="J262" s="42">
        <v>1</v>
      </c>
      <c r="K262" s="43">
        <v>5.78</v>
      </c>
      <c r="L262" s="43">
        <v>5.78</v>
      </c>
      <c r="M262" s="44">
        <f>IFERROR(N262+P262+Q262,0)</f>
        <v>282487.5</v>
      </c>
      <c r="N262" s="43">
        <v>157345.54</v>
      </c>
      <c r="O262" s="43">
        <v>0</v>
      </c>
      <c r="P262" s="43">
        <v>93856.47</v>
      </c>
      <c r="Q262" s="43">
        <v>31285.49</v>
      </c>
      <c r="R262" s="43">
        <v>157345.54</v>
      </c>
      <c r="S262" s="43">
        <v>113453</v>
      </c>
      <c r="T262" s="43">
        <v>273943.046535</v>
      </c>
      <c r="U262" s="45"/>
      <c r="V262" s="46"/>
      <c r="W262" s="46">
        <v>45939</v>
      </c>
      <c r="X262"/>
      <c r="Y262"/>
    </row>
    <row r="263" spans="1:25">
      <c r="A263" s="37">
        <v>4</v>
      </c>
      <c r="B263" s="38" t="s">
        <v>73</v>
      </c>
      <c r="C263" s="39" t="s">
        <v>403</v>
      </c>
      <c r="D263" s="39" t="s">
        <v>349</v>
      </c>
      <c r="E263" s="38"/>
      <c r="F263" s="40"/>
      <c r="G263" s="78" t="s">
        <v>76</v>
      </c>
      <c r="H263" s="39" t="s">
        <v>404</v>
      </c>
      <c r="I263" s="41"/>
      <c r="J263" s="42">
        <v>1</v>
      </c>
      <c r="K263" s="43">
        <v>21.8</v>
      </c>
      <c r="L263" s="43">
        <v>21.8</v>
      </c>
      <c r="M263" s="44">
        <f>IFERROR(N263+P263+Q263,0)</f>
        <v>1059050</v>
      </c>
      <c r="N263" s="43">
        <v>589890.85</v>
      </c>
      <c r="O263" s="43">
        <v>0</v>
      </c>
      <c r="P263" s="43">
        <v>351869.36</v>
      </c>
      <c r="Q263" s="43">
        <v>117289.79</v>
      </c>
      <c r="R263" s="43">
        <v>589890.85</v>
      </c>
      <c r="S263" s="43">
        <v>113453</v>
      </c>
      <c r="T263" s="43">
        <v>1033210.79835</v>
      </c>
      <c r="U263" s="45"/>
      <c r="V263" s="46"/>
      <c r="W263" s="46">
        <v>45937</v>
      </c>
      <c r="X263"/>
      <c r="Y263"/>
    </row>
    <row r="264" spans="1:25">
      <c r="A264" s="37">
        <v>5</v>
      </c>
      <c r="B264" s="38" t="s">
        <v>73</v>
      </c>
      <c r="C264" s="39" t="s">
        <v>157</v>
      </c>
      <c r="D264" s="39" t="s">
        <v>349</v>
      </c>
      <c r="E264" s="38"/>
      <c r="F264" s="40"/>
      <c r="G264" s="78" t="s">
        <v>76</v>
      </c>
      <c r="H264" s="39" t="s">
        <v>404</v>
      </c>
      <c r="I264" s="41"/>
      <c r="J264" s="42">
        <v>1</v>
      </c>
      <c r="K264" s="43">
        <v>9</v>
      </c>
      <c r="L264" s="43">
        <v>9</v>
      </c>
      <c r="M264" s="44">
        <f>IFERROR(N264+P264+Q264,0)</f>
        <v>439712.5</v>
      </c>
      <c r="N264" s="43">
        <v>244919.86</v>
      </c>
      <c r="O264" s="43">
        <v>0</v>
      </c>
      <c r="P264" s="43">
        <v>146094.47</v>
      </c>
      <c r="Q264" s="43">
        <v>48698.17</v>
      </c>
      <c r="R264" s="43">
        <v>244919.86</v>
      </c>
      <c r="S264" s="43">
        <v>113453</v>
      </c>
      <c r="T264" s="43">
        <v>426554.91675</v>
      </c>
      <c r="U264" s="45"/>
      <c r="V264" s="46"/>
      <c r="W264" s="46"/>
      <c r="X264"/>
      <c r="Y264"/>
    </row>
    <row r="265" spans="1:25">
      <c r="A265" s="37">
        <v>6</v>
      </c>
      <c r="B265" s="38" t="s">
        <v>73</v>
      </c>
      <c r="C265" s="39" t="s">
        <v>174</v>
      </c>
      <c r="D265" s="39" t="s">
        <v>349</v>
      </c>
      <c r="E265" s="38"/>
      <c r="F265" s="40"/>
      <c r="G265" s="78" t="s">
        <v>76</v>
      </c>
      <c r="H265" s="39" t="s">
        <v>404</v>
      </c>
      <c r="I265" s="41"/>
      <c r="J265" s="42">
        <v>1</v>
      </c>
      <c r="K265" s="43">
        <v>36.9</v>
      </c>
      <c r="L265" s="43">
        <v>36.9</v>
      </c>
      <c r="M265" s="44">
        <f>IFERROR(N265+P265+Q265,0)</f>
        <v>1792250</v>
      </c>
      <c r="N265" s="43">
        <v>998283.25</v>
      </c>
      <c r="O265" s="43">
        <v>0</v>
      </c>
      <c r="P265" s="43">
        <v>595475.06</v>
      </c>
      <c r="Q265" s="43">
        <v>198491.69</v>
      </c>
      <c r="R265" s="43">
        <v>998283.25</v>
      </c>
      <c r="S265" s="43">
        <v>113453</v>
      </c>
      <c r="T265" s="43">
        <v>1748875.158675</v>
      </c>
      <c r="U265" s="45"/>
      <c r="V265" s="46"/>
      <c r="W265" s="46"/>
      <c r="X265"/>
      <c r="Y265"/>
    </row>
    <row r="266" spans="1:25">
      <c r="A266" s="37">
        <v>7</v>
      </c>
      <c r="B266" s="38" t="s">
        <v>73</v>
      </c>
      <c r="C266" s="39" t="s">
        <v>180</v>
      </c>
      <c r="D266" s="39" t="s">
        <v>349</v>
      </c>
      <c r="E266" s="38"/>
      <c r="F266" s="40"/>
      <c r="G266" s="78" t="s">
        <v>76</v>
      </c>
      <c r="H266" s="39" t="s">
        <v>404</v>
      </c>
      <c r="I266" s="41"/>
      <c r="J266" s="42">
        <v>1</v>
      </c>
      <c r="K266" s="43">
        <v>17.32</v>
      </c>
      <c r="L266" s="43">
        <v>17.32</v>
      </c>
      <c r="M266" s="44">
        <f>IFERROR(N266+P266+Q266,0)</f>
        <v>847462.5</v>
      </c>
      <c r="N266" s="43">
        <v>472036.61</v>
      </c>
      <c r="O266" s="43">
        <v>0</v>
      </c>
      <c r="P266" s="43">
        <v>281569.41</v>
      </c>
      <c r="Q266" s="43">
        <v>93856.48</v>
      </c>
      <c r="R266" s="43">
        <v>472036.61</v>
      </c>
      <c r="S266" s="43">
        <v>113453</v>
      </c>
      <c r="T266" s="43">
        <v>820881.23979</v>
      </c>
      <c r="U266" s="45"/>
      <c r="V266" s="46"/>
      <c r="W266" s="46"/>
      <c r="X266"/>
      <c r="Y266"/>
    </row>
    <row r="267" spans="1:25">
      <c r="A267" s="37">
        <v>8</v>
      </c>
      <c r="B267" s="38" t="s">
        <v>73</v>
      </c>
      <c r="C267" s="39" t="s">
        <v>193</v>
      </c>
      <c r="D267" s="39" t="s">
        <v>349</v>
      </c>
      <c r="E267" s="38"/>
      <c r="F267" s="40"/>
      <c r="G267" s="78" t="s">
        <v>76</v>
      </c>
      <c r="H267" s="39" t="s">
        <v>404</v>
      </c>
      <c r="I267" s="41"/>
      <c r="J267" s="42">
        <v>1</v>
      </c>
      <c r="K267" s="43">
        <v>32.9</v>
      </c>
      <c r="L267" s="43">
        <v>32.9</v>
      </c>
      <c r="M267" s="44">
        <f>IFERROR(N267+P267+Q267,0)</f>
        <v>1603350</v>
      </c>
      <c r="N267" s="43">
        <v>893065.95</v>
      </c>
      <c r="O267" s="43">
        <v>0</v>
      </c>
      <c r="P267" s="43">
        <v>532713.03</v>
      </c>
      <c r="Q267" s="43">
        <v>177571.02</v>
      </c>
      <c r="R267" s="43">
        <v>893065.95</v>
      </c>
      <c r="S267" s="43">
        <v>113453</v>
      </c>
      <c r="T267" s="43">
        <v>1559295.195675</v>
      </c>
      <c r="U267" s="45"/>
      <c r="V267" s="46"/>
      <c r="W267" s="46"/>
      <c r="X267"/>
      <c r="Y267"/>
    </row>
    <row r="268" spans="1:25">
      <c r="A268" s="37">
        <v>9</v>
      </c>
      <c r="B268" s="38" t="s">
        <v>73</v>
      </c>
      <c r="C268" s="39" t="s">
        <v>201</v>
      </c>
      <c r="D268" s="39" t="s">
        <v>349</v>
      </c>
      <c r="E268" s="38"/>
      <c r="F268" s="40"/>
      <c r="G268" s="78" t="s">
        <v>76</v>
      </c>
      <c r="H268" s="39" t="s">
        <v>404</v>
      </c>
      <c r="I268" s="41"/>
      <c r="J268" s="42">
        <v>1</v>
      </c>
      <c r="K268" s="43">
        <v>9</v>
      </c>
      <c r="L268" s="43">
        <v>9</v>
      </c>
      <c r="M268" s="44">
        <f>IFERROR(N268+P268+Q268,0)</f>
        <v>439712.5</v>
      </c>
      <c r="N268" s="43">
        <v>244919.86</v>
      </c>
      <c r="O268" s="43">
        <v>0</v>
      </c>
      <c r="P268" s="43">
        <v>146094.47</v>
      </c>
      <c r="Q268" s="43">
        <v>48698.17</v>
      </c>
      <c r="R268" s="43">
        <v>244919.86</v>
      </c>
      <c r="S268" s="43">
        <v>113453</v>
      </c>
      <c r="T268" s="43">
        <v>426554.91675</v>
      </c>
      <c r="U268" s="45"/>
      <c r="V268" s="46"/>
      <c r="W268" s="46"/>
      <c r="X268"/>
      <c r="Y268"/>
    </row>
    <row r="269" spans="1:25">
      <c r="A269" s="37">
        <v>10</v>
      </c>
      <c r="B269" s="38" t="s">
        <v>73</v>
      </c>
      <c r="C269" s="39" t="s">
        <v>405</v>
      </c>
      <c r="D269" s="39" t="s">
        <v>349</v>
      </c>
      <c r="E269" s="38"/>
      <c r="F269" s="40"/>
      <c r="G269" s="78" t="s">
        <v>76</v>
      </c>
      <c r="H269" s="39" t="s">
        <v>404</v>
      </c>
      <c r="I269" s="41"/>
      <c r="J269" s="42">
        <v>1</v>
      </c>
      <c r="K269" s="43">
        <v>11.95</v>
      </c>
      <c r="L269" s="43">
        <v>11.95</v>
      </c>
      <c r="M269" s="44">
        <f>IFERROR(N269+P269+Q269,0)</f>
        <v>583325</v>
      </c>
      <c r="N269" s="43">
        <v>324912.02</v>
      </c>
      <c r="O269" s="43">
        <v>0</v>
      </c>
      <c r="P269" s="43">
        <v>193809.73</v>
      </c>
      <c r="Q269" s="43">
        <v>64603.25</v>
      </c>
      <c r="R269" s="43">
        <v>324912.02</v>
      </c>
      <c r="S269" s="43">
        <v>113453</v>
      </c>
      <c r="T269" s="43">
        <v>566370.1394625</v>
      </c>
      <c r="U269" s="45"/>
      <c r="V269" s="46"/>
      <c r="W269" s="46"/>
      <c r="X269"/>
      <c r="Y269"/>
    </row>
    <row r="270" spans="1:25">
      <c r="A270" s="37">
        <v>11</v>
      </c>
      <c r="B270" s="38" t="s">
        <v>73</v>
      </c>
      <c r="C270" s="39" t="s">
        <v>239</v>
      </c>
      <c r="D270" s="39" t="s">
        <v>349</v>
      </c>
      <c r="E270" s="38"/>
      <c r="F270" s="40"/>
      <c r="G270" s="78" t="s">
        <v>76</v>
      </c>
      <c r="H270" s="39" t="s">
        <v>404</v>
      </c>
      <c r="I270" s="41"/>
      <c r="J270" s="42">
        <v>1</v>
      </c>
      <c r="K270" s="43">
        <v>28.6</v>
      </c>
      <c r="L270" s="43">
        <v>28.6</v>
      </c>
      <c r="M270" s="44">
        <f>IFERROR(N270+P270+Q270,0)</f>
        <v>1368150</v>
      </c>
      <c r="N270" s="43">
        <v>762059.55</v>
      </c>
      <c r="O270" s="43">
        <v>0</v>
      </c>
      <c r="P270" s="43">
        <v>454567.83</v>
      </c>
      <c r="Q270" s="43">
        <v>151522.62</v>
      </c>
      <c r="R270" s="43">
        <v>762059.55</v>
      </c>
      <c r="S270" s="43">
        <v>113453</v>
      </c>
      <c r="T270" s="43">
        <v>1355496.73545</v>
      </c>
      <c r="U270" s="45"/>
      <c r="V270" s="46"/>
      <c r="W270" s="46"/>
      <c r="X270"/>
      <c r="Y270"/>
    </row>
    <row r="271" spans="1:25" customHeight="1" ht="30">
      <c r="A271" s="33"/>
      <c r="B271" s="74" t="s">
        <v>406</v>
      </c>
      <c r="C271" s="74"/>
      <c r="D271" s="74"/>
      <c r="E271" s="74"/>
      <c r="F271" s="74"/>
      <c r="G271" s="74"/>
      <c r="H271" s="74"/>
      <c r="I271" s="74"/>
      <c r="J271" s="34">
        <f>sum(J272:J276)</f>
        <v>5</v>
      </c>
      <c r="K271" s="35">
        <f>sum(K272:K276)</f>
        <v>122.4</v>
      </c>
      <c r="L271" s="35">
        <f>sum(L272:L276)</f>
        <v>122.4</v>
      </c>
      <c r="M271" s="35">
        <f>sum(M272:M276)</f>
        <v>6230900</v>
      </c>
      <c r="N271" s="35">
        <f>sum(N272:N276)</f>
        <v>3470611.3</v>
      </c>
      <c r="O271" s="35">
        <f>sum(O272:O276)</f>
        <v>0</v>
      </c>
      <c r="P271" s="35">
        <f>sum(P272:P276)</f>
        <v>2070216.52</v>
      </c>
      <c r="Q271" s="35">
        <f>sum(Q272:Q276)</f>
        <v>690072.18</v>
      </c>
      <c r="R271" s="35">
        <f>sum(R272:R276)</f>
        <v>3470611.3</v>
      </c>
      <c r="S271" s="36" t="s">
        <v>68</v>
      </c>
      <c r="T271" s="36" t="s">
        <v>68</v>
      </c>
      <c r="U271" s="36" t="s">
        <v>68</v>
      </c>
      <c r="V271" s="36" t="s">
        <v>68</v>
      </c>
      <c r="W271" s="36" t="s">
        <v>68</v>
      </c>
      <c r="X271"/>
      <c r="Y271"/>
    </row>
    <row r="272" spans="1:25">
      <c r="A272" s="37">
        <v>1</v>
      </c>
      <c r="B272" s="38" t="s">
        <v>73</v>
      </c>
      <c r="C272" s="39" t="s">
        <v>407</v>
      </c>
      <c r="D272" s="39" t="s">
        <v>349</v>
      </c>
      <c r="E272" s="38"/>
      <c r="F272" s="40"/>
      <c r="G272" s="78" t="s">
        <v>76</v>
      </c>
      <c r="H272" s="39" t="s">
        <v>408</v>
      </c>
      <c r="I272" s="41"/>
      <c r="J272" s="42">
        <v>1</v>
      </c>
      <c r="K272" s="43">
        <v>30.9</v>
      </c>
      <c r="L272" s="43">
        <v>30.9</v>
      </c>
      <c r="M272" s="44">
        <f>IFERROR(N272+P272+Q272,0)</f>
        <v>1569000</v>
      </c>
      <c r="N272" s="43">
        <v>873933</v>
      </c>
      <c r="O272" s="43">
        <v>0</v>
      </c>
      <c r="P272" s="43">
        <v>521300.25</v>
      </c>
      <c r="Q272" s="43">
        <v>173766.75</v>
      </c>
      <c r="R272" s="43">
        <v>873933</v>
      </c>
      <c r="S272" s="43">
        <v>113453</v>
      </c>
      <c r="T272" s="43">
        <v>1464505.214175</v>
      </c>
      <c r="U272" s="45"/>
      <c r="V272" s="46"/>
      <c r="W272" s="46">
        <v>45919</v>
      </c>
      <c r="X272"/>
      <c r="Y272"/>
    </row>
    <row r="273" spans="1:25">
      <c r="A273" s="37">
        <v>2</v>
      </c>
      <c r="B273" s="38" t="s">
        <v>73</v>
      </c>
      <c r="C273" s="39" t="s">
        <v>407</v>
      </c>
      <c r="D273" s="39" t="s">
        <v>349</v>
      </c>
      <c r="E273" s="38"/>
      <c r="F273" s="40"/>
      <c r="G273" s="78" t="s">
        <v>76</v>
      </c>
      <c r="H273" s="39" t="s">
        <v>408</v>
      </c>
      <c r="I273" s="41"/>
      <c r="J273" s="42">
        <v>1</v>
      </c>
      <c r="K273" s="43">
        <v>16.9</v>
      </c>
      <c r="L273" s="43">
        <v>16.9</v>
      </c>
      <c r="M273" s="44">
        <f>IFERROR(N273+P273+Q273,0)</f>
        <v>861900</v>
      </c>
      <c r="N273" s="43">
        <v>480078.3</v>
      </c>
      <c r="O273" s="43">
        <v>0</v>
      </c>
      <c r="P273" s="43">
        <v>286366.27</v>
      </c>
      <c r="Q273" s="43">
        <v>95455.43</v>
      </c>
      <c r="R273" s="43">
        <v>480078.3</v>
      </c>
      <c r="S273" s="43">
        <v>113453</v>
      </c>
      <c r="T273" s="43">
        <v>800975.343675</v>
      </c>
      <c r="U273" s="45"/>
      <c r="V273" s="46"/>
      <c r="W273" s="46">
        <v>45922</v>
      </c>
      <c r="X273"/>
      <c r="Y273"/>
    </row>
    <row r="274" spans="1:25">
      <c r="A274" s="37">
        <v>3</v>
      </c>
      <c r="B274" s="38" t="s">
        <v>73</v>
      </c>
      <c r="C274" s="39" t="s">
        <v>407</v>
      </c>
      <c r="D274" s="39" t="s">
        <v>349</v>
      </c>
      <c r="E274" s="38"/>
      <c r="F274" s="40"/>
      <c r="G274" s="78" t="s">
        <v>76</v>
      </c>
      <c r="H274" s="39" t="s">
        <v>408</v>
      </c>
      <c r="I274" s="41"/>
      <c r="J274" s="42">
        <v>1</v>
      </c>
      <c r="K274" s="43">
        <v>29.5</v>
      </c>
      <c r="L274" s="43">
        <v>29.5</v>
      </c>
      <c r="M274" s="44">
        <f>IFERROR(N274+P274+Q274,0)</f>
        <v>1502000</v>
      </c>
      <c r="N274" s="43">
        <v>836614</v>
      </c>
      <c r="O274" s="43">
        <v>0</v>
      </c>
      <c r="P274" s="43">
        <v>499039.5</v>
      </c>
      <c r="Q274" s="43">
        <v>166346.5</v>
      </c>
      <c r="R274" s="43">
        <v>836614</v>
      </c>
      <c r="S274" s="43">
        <v>113453</v>
      </c>
      <c r="T274" s="43">
        <v>1398152.227125</v>
      </c>
      <c r="U274" s="45"/>
      <c r="V274" s="46"/>
      <c r="W274" s="46">
        <v>45922</v>
      </c>
      <c r="X274"/>
      <c r="Y274"/>
    </row>
    <row r="275" spans="1:25">
      <c r="A275" s="37">
        <v>4</v>
      </c>
      <c r="B275" s="38" t="s">
        <v>73</v>
      </c>
      <c r="C275" s="39" t="s">
        <v>407</v>
      </c>
      <c r="D275" s="39" t="s">
        <v>349</v>
      </c>
      <c r="E275" s="38"/>
      <c r="F275" s="40"/>
      <c r="G275" s="78" t="s">
        <v>76</v>
      </c>
      <c r="H275" s="39" t="s">
        <v>408</v>
      </c>
      <c r="I275" s="41"/>
      <c r="J275" s="42">
        <v>1</v>
      </c>
      <c r="K275" s="43">
        <v>22.4</v>
      </c>
      <c r="L275" s="43">
        <v>22.4</v>
      </c>
      <c r="M275" s="44">
        <f>IFERROR(N275+P275+Q275,0)</f>
        <v>1142000</v>
      </c>
      <c r="N275" s="43">
        <v>636094</v>
      </c>
      <c r="O275" s="43">
        <v>0</v>
      </c>
      <c r="P275" s="43">
        <v>379429.5</v>
      </c>
      <c r="Q275" s="43">
        <v>126476.5</v>
      </c>
      <c r="R275" s="43">
        <v>636094</v>
      </c>
      <c r="S275" s="43">
        <v>113453</v>
      </c>
      <c r="T275" s="43">
        <v>1061647.7928</v>
      </c>
      <c r="U275" s="45"/>
      <c r="V275" s="46"/>
      <c r="W275" s="46">
        <v>45919</v>
      </c>
      <c r="X275"/>
      <c r="Y275"/>
    </row>
    <row r="276" spans="1:25">
      <c r="A276" s="37">
        <v>5</v>
      </c>
      <c r="B276" s="38" t="s">
        <v>73</v>
      </c>
      <c r="C276" s="39" t="s">
        <v>407</v>
      </c>
      <c r="D276" s="39" t="s">
        <v>349</v>
      </c>
      <c r="E276" s="38"/>
      <c r="F276" s="40"/>
      <c r="G276" s="78" t="s">
        <v>76</v>
      </c>
      <c r="H276" s="39" t="s">
        <v>408</v>
      </c>
      <c r="I276" s="41"/>
      <c r="J276" s="42">
        <v>1</v>
      </c>
      <c r="K276" s="43">
        <v>22.7</v>
      </c>
      <c r="L276" s="43">
        <v>22.7</v>
      </c>
      <c r="M276" s="44">
        <f>IFERROR(N276+P276+Q276,0)</f>
        <v>1156000</v>
      </c>
      <c r="N276" s="43">
        <v>643892</v>
      </c>
      <c r="O276" s="43">
        <v>0</v>
      </c>
      <c r="P276" s="43">
        <v>384081</v>
      </c>
      <c r="Q276" s="43">
        <v>128027</v>
      </c>
      <c r="R276" s="43">
        <v>643892</v>
      </c>
      <c r="S276" s="43">
        <v>113453</v>
      </c>
      <c r="T276" s="43">
        <v>1075866.290025</v>
      </c>
      <c r="U276" s="45"/>
      <c r="V276" s="46"/>
      <c r="W276" s="46">
        <v>45919</v>
      </c>
      <c r="X276"/>
      <c r="Y276"/>
    </row>
    <row r="277" spans="1:25" customHeight="1" ht="30">
      <c r="A277" s="33"/>
      <c r="B277" s="74" t="s">
        <v>409</v>
      </c>
      <c r="C277" s="74"/>
      <c r="D277" s="74"/>
      <c r="E277" s="74"/>
      <c r="F277" s="74"/>
      <c r="G277" s="74"/>
      <c r="H277" s="74"/>
      <c r="I277" s="74"/>
      <c r="J277" s="34">
        <f>sum(J278)</f>
        <v>1</v>
      </c>
      <c r="K277" s="35">
        <f>sum(K278)</f>
        <v>31.4</v>
      </c>
      <c r="L277" s="35">
        <f>sum(L278)</f>
        <v>25.5</v>
      </c>
      <c r="M277" s="35">
        <f>sum(M278)</f>
        <v>0</v>
      </c>
      <c r="N277" s="35">
        <f>sum(N278)</f>
        <v>0</v>
      </c>
      <c r="O277" s="35">
        <f>sum(O278)</f>
        <v>0</v>
      </c>
      <c r="P277" s="35">
        <f>sum(P278)</f>
        <v>0</v>
      </c>
      <c r="Q277" s="35">
        <f>sum(Q278)</f>
        <v>0</v>
      </c>
      <c r="R277" s="35">
        <f>sum(R278)</f>
        <v>0</v>
      </c>
      <c r="S277" s="36" t="s">
        <v>68</v>
      </c>
      <c r="T277" s="36" t="s">
        <v>68</v>
      </c>
      <c r="U277" s="36" t="s">
        <v>68</v>
      </c>
      <c r="V277" s="36" t="s">
        <v>68</v>
      </c>
      <c r="W277" s="36" t="s">
        <v>68</v>
      </c>
      <c r="X277"/>
      <c r="Y277"/>
    </row>
    <row r="278" spans="1:25">
      <c r="A278" s="37">
        <v>1</v>
      </c>
      <c r="B278" s="38" t="s">
        <v>348</v>
      </c>
      <c r="C278" s="39" t="s">
        <v>201</v>
      </c>
      <c r="D278" s="39" t="s">
        <v>349</v>
      </c>
      <c r="E278" s="38"/>
      <c r="F278" s="40"/>
      <c r="G278" s="78" t="s">
        <v>76</v>
      </c>
      <c r="H278" s="39" t="s">
        <v>410</v>
      </c>
      <c r="I278" s="41" t="s">
        <v>411</v>
      </c>
      <c r="J278" s="42">
        <v>1</v>
      </c>
      <c r="K278" s="43">
        <v>31.4</v>
      </c>
      <c r="L278" s="43">
        <v>25.5</v>
      </c>
      <c r="M278" s="44">
        <f>IFERROR(N278+P278+Q278,0)</f>
        <v>0</v>
      </c>
      <c r="N278" s="43">
        <v>0</v>
      </c>
      <c r="O278" s="43">
        <v>0</v>
      </c>
      <c r="P278" s="43">
        <v>0</v>
      </c>
      <c r="Q278" s="43">
        <v>0</v>
      </c>
      <c r="R278" s="43">
        <v>0</v>
      </c>
      <c r="S278" s="43" t="s">
        <v>68</v>
      </c>
      <c r="T278" s="43" t="s">
        <v>68</v>
      </c>
      <c r="U278" s="45">
        <v>4</v>
      </c>
      <c r="V278" s="46">
        <v>27760</v>
      </c>
      <c r="W278" s="46">
        <v>45988</v>
      </c>
      <c r="X278"/>
      <c r="Y278"/>
    </row>
    <row r="279" spans="1:25" customHeight="1" ht="30">
      <c r="A279" s="33"/>
      <c r="B279" s="74" t="s">
        <v>412</v>
      </c>
      <c r="C279" s="74"/>
      <c r="D279" s="74"/>
      <c r="E279" s="74"/>
      <c r="F279" s="74"/>
      <c r="G279" s="74"/>
      <c r="H279" s="74"/>
      <c r="I279" s="74"/>
      <c r="J279" s="34">
        <f>sum(J280:J285)</f>
        <v>6</v>
      </c>
      <c r="K279" s="35">
        <f>sum(K280:K285)</f>
        <v>292.1</v>
      </c>
      <c r="L279" s="35">
        <f>sum(L280:L285)</f>
        <v>292</v>
      </c>
      <c r="M279" s="35">
        <f>sum(M280:M285)</f>
        <v>11441963.9</v>
      </c>
      <c r="N279" s="35">
        <f>sum(N280:N285)</f>
        <v>6373173.89</v>
      </c>
      <c r="O279" s="35">
        <f>sum(O280:O285)</f>
        <v>0</v>
      </c>
      <c r="P279" s="35">
        <f>sum(P280:P285)</f>
        <v>3801592.51</v>
      </c>
      <c r="Q279" s="35">
        <f>sum(Q280:Q285)</f>
        <v>1267197.5</v>
      </c>
      <c r="R279" s="35">
        <f>sum(R280:R285)</f>
        <v>6373173.89</v>
      </c>
      <c r="S279" s="36" t="s">
        <v>68</v>
      </c>
      <c r="T279" s="36" t="s">
        <v>68</v>
      </c>
      <c r="U279" s="36" t="s">
        <v>68</v>
      </c>
      <c r="V279" s="36" t="s">
        <v>68</v>
      </c>
      <c r="W279" s="36" t="s">
        <v>68</v>
      </c>
      <c r="X279"/>
      <c r="Y279"/>
    </row>
    <row r="280" spans="1:25">
      <c r="A280" s="37">
        <v>1</v>
      </c>
      <c r="B280" s="38" t="s">
        <v>73</v>
      </c>
      <c r="C280" s="39" t="s">
        <v>395</v>
      </c>
      <c r="D280" s="39">
        <v>4</v>
      </c>
      <c r="E280" s="38"/>
      <c r="F280" s="40"/>
      <c r="G280" s="78" t="s">
        <v>76</v>
      </c>
      <c r="H280" s="39" t="s">
        <v>413</v>
      </c>
      <c r="I280" s="41"/>
      <c r="J280" s="42">
        <v>1</v>
      </c>
      <c r="K280" s="43">
        <v>44.5</v>
      </c>
      <c r="L280" s="43">
        <v>44.5</v>
      </c>
      <c r="M280" s="44">
        <f>IFERROR(N280+P280+Q280,0)</f>
        <v>1674000</v>
      </c>
      <c r="N280" s="43">
        <v>932418</v>
      </c>
      <c r="O280" s="43">
        <v>0</v>
      </c>
      <c r="P280" s="43">
        <v>556186.5</v>
      </c>
      <c r="Q280" s="43">
        <v>185395.5</v>
      </c>
      <c r="R280" s="43">
        <v>932418</v>
      </c>
      <c r="S280" s="43">
        <v>113453</v>
      </c>
      <c r="T280" s="43">
        <v>2109077.088375</v>
      </c>
      <c r="U280" s="45"/>
      <c r="V280" s="46"/>
      <c r="W280" s="46">
        <v>45995</v>
      </c>
      <c r="X280"/>
      <c r="Y280"/>
    </row>
    <row r="281" spans="1:25">
      <c r="A281" s="37">
        <v>2</v>
      </c>
      <c r="B281" s="38" t="s">
        <v>73</v>
      </c>
      <c r="C281" s="39" t="s">
        <v>395</v>
      </c>
      <c r="D281" s="39">
        <v>3</v>
      </c>
      <c r="E281" s="38"/>
      <c r="F281" s="40"/>
      <c r="G281" s="78" t="s">
        <v>76</v>
      </c>
      <c r="H281" s="39" t="s">
        <v>413</v>
      </c>
      <c r="I281" s="41"/>
      <c r="J281" s="42">
        <v>1</v>
      </c>
      <c r="K281" s="43">
        <v>36.1</v>
      </c>
      <c r="L281" s="43">
        <v>36.1</v>
      </c>
      <c r="M281" s="44">
        <f>IFERROR(N281+P281+Q281,0)</f>
        <v>1380000</v>
      </c>
      <c r="N281" s="43">
        <v>768660</v>
      </c>
      <c r="O281" s="43">
        <v>0</v>
      </c>
      <c r="P281" s="43">
        <v>458505</v>
      </c>
      <c r="Q281" s="43">
        <v>152835</v>
      </c>
      <c r="R281" s="43">
        <v>768660</v>
      </c>
      <c r="S281" s="43">
        <v>113453</v>
      </c>
      <c r="T281" s="43">
        <v>1710959.166075</v>
      </c>
      <c r="U281" s="45"/>
      <c r="V281" s="46"/>
      <c r="W281" s="46"/>
      <c r="X281"/>
      <c r="Y281"/>
    </row>
    <row r="282" spans="1:25">
      <c r="A282" s="37">
        <v>3</v>
      </c>
      <c r="B282" s="38" t="s">
        <v>73</v>
      </c>
      <c r="C282" s="39" t="s">
        <v>395</v>
      </c>
      <c r="D282" s="39">
        <v>5</v>
      </c>
      <c r="E282" s="38"/>
      <c r="F282" s="40"/>
      <c r="G282" s="78" t="s">
        <v>76</v>
      </c>
      <c r="H282" s="39" t="s">
        <v>413</v>
      </c>
      <c r="I282" s="41"/>
      <c r="J282" s="42">
        <v>1</v>
      </c>
      <c r="K282" s="43">
        <v>35.7</v>
      </c>
      <c r="L282" s="43">
        <v>35.7</v>
      </c>
      <c r="M282" s="44">
        <f>IFERROR(N282+P282+Q282,0)</f>
        <v>1368000</v>
      </c>
      <c r="N282" s="43">
        <v>761976</v>
      </c>
      <c r="O282" s="43">
        <v>0</v>
      </c>
      <c r="P282" s="43">
        <v>454518</v>
      </c>
      <c r="Q282" s="43">
        <v>151506</v>
      </c>
      <c r="R282" s="43">
        <v>761976</v>
      </c>
      <c r="S282" s="43">
        <v>113453</v>
      </c>
      <c r="T282" s="43">
        <v>1692001.169775</v>
      </c>
      <c r="U282" s="45"/>
      <c r="V282" s="46"/>
      <c r="W282" s="46"/>
      <c r="X282"/>
      <c r="Y282"/>
    </row>
    <row r="283" spans="1:25">
      <c r="A283" s="37">
        <v>4</v>
      </c>
      <c r="B283" s="38" t="s">
        <v>73</v>
      </c>
      <c r="C283" s="39" t="s">
        <v>414</v>
      </c>
      <c r="D283" s="39">
        <v>1</v>
      </c>
      <c r="E283" s="38"/>
      <c r="F283" s="40"/>
      <c r="G283" s="78" t="s">
        <v>76</v>
      </c>
      <c r="H283" s="39" t="s">
        <v>413</v>
      </c>
      <c r="I283" s="41"/>
      <c r="J283" s="42">
        <v>1</v>
      </c>
      <c r="K283" s="43">
        <v>66.2</v>
      </c>
      <c r="L283" s="43">
        <v>66.2</v>
      </c>
      <c r="M283" s="44">
        <f>IFERROR(N283+P283+Q283,0)</f>
        <v>2403000</v>
      </c>
      <c r="N283" s="43">
        <v>1338471</v>
      </c>
      <c r="O283" s="43">
        <v>0</v>
      </c>
      <c r="P283" s="43">
        <v>798396.75</v>
      </c>
      <c r="Q283" s="43">
        <v>266132.25</v>
      </c>
      <c r="R283" s="43">
        <v>1338471</v>
      </c>
      <c r="S283" s="43">
        <v>113453</v>
      </c>
      <c r="T283" s="43">
        <v>3137548.38765</v>
      </c>
      <c r="U283" s="45"/>
      <c r="V283" s="46"/>
      <c r="W283" s="46">
        <v>45950</v>
      </c>
      <c r="X283"/>
      <c r="Y283"/>
    </row>
    <row r="284" spans="1:25">
      <c r="A284" s="37">
        <v>5</v>
      </c>
      <c r="B284" s="38" t="s">
        <v>73</v>
      </c>
      <c r="C284" s="39" t="s">
        <v>378</v>
      </c>
      <c r="D284" s="39" t="s">
        <v>415</v>
      </c>
      <c r="E284" s="38"/>
      <c r="F284" s="40"/>
      <c r="G284" s="78" t="s">
        <v>76</v>
      </c>
      <c r="H284" s="39" t="s">
        <v>413</v>
      </c>
      <c r="I284" s="41"/>
      <c r="J284" s="42">
        <v>1</v>
      </c>
      <c r="K284" s="43">
        <v>66.6</v>
      </c>
      <c r="L284" s="43">
        <v>66.6</v>
      </c>
      <c r="M284" s="44">
        <f>IFERROR(N284+P284+Q284,0)</f>
        <v>2408000</v>
      </c>
      <c r="N284" s="43">
        <v>1341256</v>
      </c>
      <c r="O284" s="43">
        <v>0</v>
      </c>
      <c r="P284" s="43">
        <v>800058</v>
      </c>
      <c r="Q284" s="43">
        <v>266686</v>
      </c>
      <c r="R284" s="43">
        <v>1341256</v>
      </c>
      <c r="S284" s="43">
        <v>113453</v>
      </c>
      <c r="T284" s="43">
        <v>3156506.38395</v>
      </c>
      <c r="U284" s="45"/>
      <c r="V284" s="46"/>
      <c r="W284" s="46">
        <v>45953</v>
      </c>
      <c r="X284"/>
      <c r="Y284"/>
    </row>
    <row r="285" spans="1:25">
      <c r="A285" s="37">
        <v>6</v>
      </c>
      <c r="B285" s="38" t="s">
        <v>345</v>
      </c>
      <c r="C285" s="39" t="s">
        <v>139</v>
      </c>
      <c r="D285" s="39" t="s">
        <v>349</v>
      </c>
      <c r="E285" s="38"/>
      <c r="F285" s="40"/>
      <c r="G285" s="78" t="s">
        <v>76</v>
      </c>
      <c r="H285" s="39" t="s">
        <v>413</v>
      </c>
      <c r="I285" s="41" t="s">
        <v>416</v>
      </c>
      <c r="J285" s="42">
        <v>1</v>
      </c>
      <c r="K285" s="43">
        <v>43</v>
      </c>
      <c r="L285" s="43">
        <v>42.9</v>
      </c>
      <c r="M285" s="44">
        <f>IFERROR(N285+P285+Q285,0)</f>
        <v>2208963.9</v>
      </c>
      <c r="N285" s="43">
        <v>1230392.89</v>
      </c>
      <c r="O285" s="43">
        <v>0</v>
      </c>
      <c r="P285" s="43">
        <v>733928.26</v>
      </c>
      <c r="Q285" s="43">
        <v>244642.75</v>
      </c>
      <c r="R285" s="43">
        <v>1230392.89</v>
      </c>
      <c r="S285" s="43">
        <v>135517</v>
      </c>
      <c r="T285" s="43">
        <v>2434325.75025</v>
      </c>
      <c r="U285" s="45">
        <v>4</v>
      </c>
      <c r="V285" s="46">
        <v>45992</v>
      </c>
      <c r="W285" s="46">
        <v>46016</v>
      </c>
      <c r="X285"/>
      <c r="Y285"/>
    </row>
    <row r="286" spans="1:25" customHeight="1" ht="30">
      <c r="A286" s="33"/>
      <c r="B286" s="74" t="s">
        <v>417</v>
      </c>
      <c r="C286" s="74"/>
      <c r="D286" s="74"/>
      <c r="E286" s="74"/>
      <c r="F286" s="74"/>
      <c r="G286" s="74"/>
      <c r="H286" s="74"/>
      <c r="I286" s="74"/>
      <c r="J286" s="34">
        <f>sum(J287:J291)</f>
        <v>5</v>
      </c>
      <c r="K286" s="35">
        <f>sum(K287:K291)</f>
        <v>199.3</v>
      </c>
      <c r="L286" s="35">
        <f>sum(L287:L291)</f>
        <v>199.3</v>
      </c>
      <c r="M286" s="35">
        <f>sum(M287:M291)</f>
        <v>6455200</v>
      </c>
      <c r="N286" s="35">
        <f>sum(N287:N291)</f>
        <v>3595546.4</v>
      </c>
      <c r="O286" s="35">
        <f>sum(O287:O291)</f>
        <v>0</v>
      </c>
      <c r="P286" s="35">
        <f>sum(P287:P291)</f>
        <v>2144740.2</v>
      </c>
      <c r="Q286" s="35">
        <f>sum(Q287:Q291)</f>
        <v>714913.4</v>
      </c>
      <c r="R286" s="35">
        <f>sum(R287:R291)</f>
        <v>3595546.4</v>
      </c>
      <c r="S286" s="36" t="s">
        <v>68</v>
      </c>
      <c r="T286" s="36" t="s">
        <v>68</v>
      </c>
      <c r="U286" s="36" t="s">
        <v>68</v>
      </c>
      <c r="V286" s="36" t="s">
        <v>68</v>
      </c>
      <c r="W286" s="36" t="s">
        <v>68</v>
      </c>
      <c r="X286"/>
      <c r="Y286"/>
    </row>
    <row r="287" spans="1:25">
      <c r="A287" s="37">
        <v>1</v>
      </c>
      <c r="B287" s="38" t="s">
        <v>73</v>
      </c>
      <c r="C287" s="39" t="s">
        <v>418</v>
      </c>
      <c r="D287" s="39" t="s">
        <v>419</v>
      </c>
      <c r="E287" s="38"/>
      <c r="F287" s="40"/>
      <c r="G287" s="78" t="s">
        <v>76</v>
      </c>
      <c r="H287" s="39" t="s">
        <v>420</v>
      </c>
      <c r="I287" s="41"/>
      <c r="J287" s="42">
        <v>1</v>
      </c>
      <c r="K287" s="43">
        <v>39.5</v>
      </c>
      <c r="L287" s="43">
        <v>39.5</v>
      </c>
      <c r="M287" s="44">
        <f>IFERROR(N287+P287+Q287,0)</f>
        <v>1292300</v>
      </c>
      <c r="N287" s="43">
        <v>719811.1</v>
      </c>
      <c r="O287" s="43">
        <v>0</v>
      </c>
      <c r="P287" s="43">
        <v>429366.67</v>
      </c>
      <c r="Q287" s="43">
        <v>143122.23</v>
      </c>
      <c r="R287" s="43">
        <v>719811.1</v>
      </c>
      <c r="S287" s="43">
        <v>113453</v>
      </c>
      <c r="T287" s="43">
        <v>1872102.134625</v>
      </c>
      <c r="U287" s="45"/>
      <c r="V287" s="46"/>
      <c r="W287" s="46">
        <v>45945</v>
      </c>
      <c r="X287"/>
      <c r="Y287"/>
    </row>
    <row r="288" spans="1:25">
      <c r="A288" s="37">
        <v>2</v>
      </c>
      <c r="B288" s="38" t="s">
        <v>73</v>
      </c>
      <c r="C288" s="39" t="s">
        <v>418</v>
      </c>
      <c r="D288" s="39">
        <v>2</v>
      </c>
      <c r="E288" s="38"/>
      <c r="F288" s="40"/>
      <c r="G288" s="78" t="s">
        <v>76</v>
      </c>
      <c r="H288" s="39" t="s">
        <v>420</v>
      </c>
      <c r="I288" s="41"/>
      <c r="J288" s="42">
        <v>1</v>
      </c>
      <c r="K288" s="43">
        <v>37.1</v>
      </c>
      <c r="L288" s="43">
        <v>37.1</v>
      </c>
      <c r="M288" s="44">
        <f>IFERROR(N288+P288+Q288,0)</f>
        <v>1208800</v>
      </c>
      <c r="N288" s="43">
        <v>673301.6</v>
      </c>
      <c r="O288" s="43">
        <v>0</v>
      </c>
      <c r="P288" s="43">
        <v>401623.8</v>
      </c>
      <c r="Q288" s="43">
        <v>133874.6</v>
      </c>
      <c r="R288" s="43">
        <v>673301.6</v>
      </c>
      <c r="S288" s="43">
        <v>113453</v>
      </c>
      <c r="T288" s="43">
        <v>1758354.156825</v>
      </c>
      <c r="U288" s="45"/>
      <c r="V288" s="46"/>
      <c r="W288" s="46">
        <v>45946</v>
      </c>
      <c r="X288"/>
      <c r="Y288"/>
    </row>
    <row r="289" spans="1:25">
      <c r="A289" s="37">
        <v>3</v>
      </c>
      <c r="B289" s="38" t="s">
        <v>73</v>
      </c>
      <c r="C289" s="39" t="s">
        <v>421</v>
      </c>
      <c r="D289" s="39" t="s">
        <v>422</v>
      </c>
      <c r="E289" s="38"/>
      <c r="F289" s="40"/>
      <c r="G289" s="78" t="s">
        <v>76</v>
      </c>
      <c r="H289" s="39" t="s">
        <v>420</v>
      </c>
      <c r="I289" s="41"/>
      <c r="J289" s="42">
        <v>1</v>
      </c>
      <c r="K289" s="43">
        <v>37.3</v>
      </c>
      <c r="L289" s="43">
        <v>37.3</v>
      </c>
      <c r="M289" s="44">
        <f>IFERROR(N289+P289+Q289,0)</f>
        <v>1222300</v>
      </c>
      <c r="N289" s="43">
        <v>680821.1</v>
      </c>
      <c r="O289" s="43">
        <v>0</v>
      </c>
      <c r="P289" s="43">
        <v>406109.18</v>
      </c>
      <c r="Q289" s="43">
        <v>135369.72</v>
      </c>
      <c r="R289" s="43">
        <v>680821.1</v>
      </c>
      <c r="S289" s="43">
        <v>113453</v>
      </c>
      <c r="T289" s="43">
        <v>1767833.154975</v>
      </c>
      <c r="U289" s="45"/>
      <c r="V289" s="46"/>
      <c r="W289" s="46">
        <v>45946</v>
      </c>
      <c r="X289"/>
      <c r="Y289"/>
    </row>
    <row r="290" spans="1:25">
      <c r="A290" s="37">
        <v>4</v>
      </c>
      <c r="B290" s="38" t="s">
        <v>73</v>
      </c>
      <c r="C290" s="39" t="s">
        <v>421</v>
      </c>
      <c r="D290" s="39">
        <v>1</v>
      </c>
      <c r="E290" s="38"/>
      <c r="F290" s="40"/>
      <c r="G290" s="78" t="s">
        <v>76</v>
      </c>
      <c r="H290" s="39" t="s">
        <v>420</v>
      </c>
      <c r="I290" s="41"/>
      <c r="J290" s="42">
        <v>1</v>
      </c>
      <c r="K290" s="43">
        <v>37.1</v>
      </c>
      <c r="L290" s="43">
        <v>37.1</v>
      </c>
      <c r="M290" s="44">
        <f>IFERROR(N290+P290+Q290,0)</f>
        <v>1196800</v>
      </c>
      <c r="N290" s="43">
        <v>666617.6</v>
      </c>
      <c r="O290" s="43">
        <v>0</v>
      </c>
      <c r="P290" s="43">
        <v>397636.8</v>
      </c>
      <c r="Q290" s="43">
        <v>132545.6</v>
      </c>
      <c r="R290" s="43">
        <v>666617.6</v>
      </c>
      <c r="S290" s="43">
        <v>113453</v>
      </c>
      <c r="T290" s="43">
        <v>1758354.156825</v>
      </c>
      <c r="U290" s="45"/>
      <c r="V290" s="46"/>
      <c r="W290" s="46">
        <v>45946</v>
      </c>
      <c r="X290"/>
      <c r="Y290"/>
    </row>
    <row r="291" spans="1:25">
      <c r="A291" s="37">
        <v>5</v>
      </c>
      <c r="B291" s="38" t="s">
        <v>73</v>
      </c>
      <c r="C291" s="39" t="s">
        <v>199</v>
      </c>
      <c r="D291" s="39">
        <v>3</v>
      </c>
      <c r="E291" s="38"/>
      <c r="F291" s="40"/>
      <c r="G291" s="78" t="s">
        <v>76</v>
      </c>
      <c r="H291" s="39" t="s">
        <v>420</v>
      </c>
      <c r="I291" s="41"/>
      <c r="J291" s="42">
        <v>1</v>
      </c>
      <c r="K291" s="43">
        <v>48.3</v>
      </c>
      <c r="L291" s="43">
        <v>48.3</v>
      </c>
      <c r="M291" s="44">
        <f>IFERROR(N291+P291+Q291,0)</f>
        <v>1535000</v>
      </c>
      <c r="N291" s="43">
        <v>854995</v>
      </c>
      <c r="O291" s="43">
        <v>0</v>
      </c>
      <c r="P291" s="43">
        <v>510003.75</v>
      </c>
      <c r="Q291" s="43">
        <v>170001.25</v>
      </c>
      <c r="R291" s="43">
        <v>854995</v>
      </c>
      <c r="S291" s="43">
        <v>113453</v>
      </c>
      <c r="T291" s="43">
        <v>2289178.053225</v>
      </c>
      <c r="U291" s="45"/>
      <c r="V291" s="46"/>
      <c r="W291" s="46">
        <v>45981</v>
      </c>
      <c r="X291"/>
      <c r="Y291"/>
    </row>
    <row r="292" spans="1:25" customHeight="1" ht="30">
      <c r="A292" s="33"/>
      <c r="B292" s="74" t="s">
        <v>423</v>
      </c>
      <c r="C292" s="74"/>
      <c r="D292" s="74"/>
      <c r="E292" s="74"/>
      <c r="F292" s="74"/>
      <c r="G292" s="74"/>
      <c r="H292" s="74"/>
      <c r="I292" s="74"/>
      <c r="J292" s="34">
        <f>sum(J293:J295)</f>
        <v>3</v>
      </c>
      <c r="K292" s="35">
        <f>sum(K293:K295)</f>
        <v>140.2</v>
      </c>
      <c r="L292" s="35">
        <f>sum(L293:L295)</f>
        <v>140.2</v>
      </c>
      <c r="M292" s="35">
        <f>sum(M293:M295)</f>
        <v>4932200</v>
      </c>
      <c r="N292" s="35">
        <f>sum(N293:N295)</f>
        <v>2747235.4</v>
      </c>
      <c r="O292" s="35">
        <f>sum(O293:O295)</f>
        <v>0</v>
      </c>
      <c r="P292" s="35">
        <f>sum(P293:P295)</f>
        <v>1638723.44</v>
      </c>
      <c r="Q292" s="35">
        <f>sum(Q293:Q295)</f>
        <v>546241.16</v>
      </c>
      <c r="R292" s="35">
        <f>sum(R293:R295)</f>
        <v>2747235.4</v>
      </c>
      <c r="S292" s="36" t="s">
        <v>68</v>
      </c>
      <c r="T292" s="36" t="s">
        <v>68</v>
      </c>
      <c r="U292" s="36" t="s">
        <v>68</v>
      </c>
      <c r="V292" s="36" t="s">
        <v>68</v>
      </c>
      <c r="W292" s="36" t="s">
        <v>68</v>
      </c>
      <c r="X292"/>
      <c r="Y292"/>
    </row>
    <row r="293" spans="1:25">
      <c r="A293" s="37">
        <v>1</v>
      </c>
      <c r="B293" s="38" t="s">
        <v>73</v>
      </c>
      <c r="C293" s="39" t="s">
        <v>424</v>
      </c>
      <c r="D293" s="39" t="s">
        <v>349</v>
      </c>
      <c r="E293" s="38"/>
      <c r="F293" s="40"/>
      <c r="G293" s="78" t="s">
        <v>76</v>
      </c>
      <c r="H293" s="39" t="s">
        <v>425</v>
      </c>
      <c r="I293" s="41"/>
      <c r="J293" s="42">
        <v>1</v>
      </c>
      <c r="K293" s="43">
        <v>46.8</v>
      </c>
      <c r="L293" s="43">
        <v>46.8</v>
      </c>
      <c r="M293" s="44">
        <f>IFERROR(N293+P293+Q293,0)</f>
        <v>1728100</v>
      </c>
      <c r="N293" s="43">
        <v>962551.7</v>
      </c>
      <c r="O293" s="43">
        <v>0</v>
      </c>
      <c r="P293" s="43">
        <v>574161.22</v>
      </c>
      <c r="Q293" s="43">
        <v>191387.08</v>
      </c>
      <c r="R293" s="43">
        <v>962551.7</v>
      </c>
      <c r="S293" s="43">
        <v>113453</v>
      </c>
      <c r="T293" s="43">
        <v>2218085.5671</v>
      </c>
      <c r="U293" s="45"/>
      <c r="V293" s="46"/>
      <c r="W293" s="46">
        <v>45993</v>
      </c>
      <c r="X293"/>
      <c r="Y293"/>
    </row>
    <row r="294" spans="1:25">
      <c r="A294" s="37">
        <v>2</v>
      </c>
      <c r="B294" s="38" t="s">
        <v>73</v>
      </c>
      <c r="C294" s="39" t="s">
        <v>216</v>
      </c>
      <c r="D294" s="39" t="s">
        <v>349</v>
      </c>
      <c r="E294" s="38"/>
      <c r="F294" s="40"/>
      <c r="G294" s="78" t="s">
        <v>76</v>
      </c>
      <c r="H294" s="39" t="s">
        <v>425</v>
      </c>
      <c r="I294" s="41"/>
      <c r="J294" s="42">
        <v>1</v>
      </c>
      <c r="K294" s="43">
        <v>67.1</v>
      </c>
      <c r="L294" s="43">
        <v>67.1</v>
      </c>
      <c r="M294" s="44">
        <f>IFERROR(N294+P294+Q294,0)</f>
        <v>2229700</v>
      </c>
      <c r="N294" s="43">
        <v>1241942.9</v>
      </c>
      <c r="O294" s="43">
        <v>0</v>
      </c>
      <c r="P294" s="43">
        <v>740817.82</v>
      </c>
      <c r="Q294" s="43">
        <v>246939.28</v>
      </c>
      <c r="R294" s="43">
        <v>1241942.9</v>
      </c>
      <c r="S294" s="43">
        <v>113453</v>
      </c>
      <c r="T294" s="43">
        <v>3180203.879325</v>
      </c>
      <c r="U294" s="45"/>
      <c r="V294" s="46"/>
      <c r="W294" s="46">
        <v>45950</v>
      </c>
      <c r="X294"/>
      <c r="Y294"/>
    </row>
    <row r="295" spans="1:25">
      <c r="A295" s="37">
        <v>3</v>
      </c>
      <c r="B295" s="38" t="s">
        <v>73</v>
      </c>
      <c r="C295" s="39" t="s">
        <v>216</v>
      </c>
      <c r="D295" s="39" t="s">
        <v>349</v>
      </c>
      <c r="E295" s="38"/>
      <c r="F295" s="40"/>
      <c r="G295" s="78" t="s">
        <v>76</v>
      </c>
      <c r="H295" s="39" t="s">
        <v>425</v>
      </c>
      <c r="I295" s="41"/>
      <c r="J295" s="42">
        <v>1</v>
      </c>
      <c r="K295" s="43">
        <v>26.3</v>
      </c>
      <c r="L295" s="43">
        <v>26.3</v>
      </c>
      <c r="M295" s="44">
        <f>IFERROR(N295+P295+Q295,0)</f>
        <v>974400</v>
      </c>
      <c r="N295" s="43">
        <v>542740.8</v>
      </c>
      <c r="O295" s="43">
        <v>0</v>
      </c>
      <c r="P295" s="43">
        <v>323744.4</v>
      </c>
      <c r="Q295" s="43">
        <v>107914.8</v>
      </c>
      <c r="R295" s="43">
        <v>542740.8</v>
      </c>
      <c r="S295" s="43">
        <v>113453</v>
      </c>
      <c r="T295" s="43">
        <v>1246488.256725</v>
      </c>
      <c r="U295" s="45"/>
      <c r="V295" s="46"/>
      <c r="W295" s="46">
        <v>45979</v>
      </c>
      <c r="X295"/>
      <c r="Y295"/>
    </row>
    <row r="296" spans="1:25" customHeight="1" ht="30">
      <c r="A296" s="33"/>
      <c r="B296" s="74" t="s">
        <v>426</v>
      </c>
      <c r="C296" s="74"/>
      <c r="D296" s="74"/>
      <c r="E296" s="74"/>
      <c r="F296" s="74"/>
      <c r="G296" s="74"/>
      <c r="H296" s="74"/>
      <c r="I296" s="74"/>
      <c r="J296" s="34">
        <f>sum(J297:J300)</f>
        <v>4</v>
      </c>
      <c r="K296" s="35">
        <f>sum(K297:K300)</f>
        <v>110.1</v>
      </c>
      <c r="L296" s="35">
        <f>sum(L297:L300)</f>
        <v>110.1</v>
      </c>
      <c r="M296" s="35">
        <f>sum(M297:M300)</f>
        <v>3869600</v>
      </c>
      <c r="N296" s="35">
        <f>sum(N297:N300)</f>
        <v>2155367.2</v>
      </c>
      <c r="O296" s="35">
        <f>sum(O297:O300)</f>
        <v>0</v>
      </c>
      <c r="P296" s="35">
        <f>sum(P297:P300)</f>
        <v>1285674.58</v>
      </c>
      <c r="Q296" s="35">
        <f>sum(Q297:Q300)</f>
        <v>428558.22</v>
      </c>
      <c r="R296" s="35">
        <f>sum(R297:R300)</f>
        <v>2155367.2</v>
      </c>
      <c r="S296" s="36" t="s">
        <v>68</v>
      </c>
      <c r="T296" s="36" t="s">
        <v>68</v>
      </c>
      <c r="U296" s="36" t="s">
        <v>68</v>
      </c>
      <c r="V296" s="36" t="s">
        <v>68</v>
      </c>
      <c r="W296" s="36" t="s">
        <v>68</v>
      </c>
      <c r="X296"/>
      <c r="Y296"/>
    </row>
    <row r="297" spans="1:25">
      <c r="A297" s="37">
        <v>1</v>
      </c>
      <c r="B297" s="38" t="s">
        <v>73</v>
      </c>
      <c r="C297" s="39" t="s">
        <v>427</v>
      </c>
      <c r="D297" s="39" t="s">
        <v>349</v>
      </c>
      <c r="E297" s="38"/>
      <c r="F297" s="40"/>
      <c r="G297" s="78" t="s">
        <v>76</v>
      </c>
      <c r="H297" s="39" t="s">
        <v>428</v>
      </c>
      <c r="I297" s="41"/>
      <c r="J297" s="42">
        <v>1</v>
      </c>
      <c r="K297" s="43">
        <v>31.2</v>
      </c>
      <c r="L297" s="43">
        <v>31.2</v>
      </c>
      <c r="M297" s="44">
        <f>IFERROR(N297+P297+Q297,0)</f>
        <v>1075900</v>
      </c>
      <c r="N297" s="43">
        <v>599276.3</v>
      </c>
      <c r="O297" s="43">
        <v>0</v>
      </c>
      <c r="P297" s="43">
        <v>357467.77</v>
      </c>
      <c r="Q297" s="43">
        <v>119155.93</v>
      </c>
      <c r="R297" s="43">
        <v>599276.3</v>
      </c>
      <c r="S297" s="43">
        <v>113453</v>
      </c>
      <c r="T297" s="43">
        <v>1478723.7114</v>
      </c>
      <c r="U297" s="45"/>
      <c r="V297" s="46"/>
      <c r="W297" s="46">
        <v>45939</v>
      </c>
      <c r="X297"/>
      <c r="Y297"/>
    </row>
    <row r="298" spans="1:25">
      <c r="A298" s="37">
        <v>2</v>
      </c>
      <c r="B298" s="38" t="s">
        <v>73</v>
      </c>
      <c r="C298" s="39" t="s">
        <v>427</v>
      </c>
      <c r="D298" s="39" t="s">
        <v>349</v>
      </c>
      <c r="E298" s="38"/>
      <c r="F298" s="40"/>
      <c r="G298" s="78" t="s">
        <v>76</v>
      </c>
      <c r="H298" s="39" t="s">
        <v>428</v>
      </c>
      <c r="I298" s="41"/>
      <c r="J298" s="42">
        <v>1</v>
      </c>
      <c r="K298" s="43">
        <v>23.9</v>
      </c>
      <c r="L298" s="43">
        <v>23.9</v>
      </c>
      <c r="M298" s="44">
        <f>IFERROR(N298+P298+Q298,0)</f>
        <v>861900</v>
      </c>
      <c r="N298" s="43">
        <v>480078.3</v>
      </c>
      <c r="O298" s="43">
        <v>0</v>
      </c>
      <c r="P298" s="43">
        <v>286366.27</v>
      </c>
      <c r="Q298" s="43">
        <v>95455.43</v>
      </c>
      <c r="R298" s="43">
        <v>480078.3</v>
      </c>
      <c r="S298" s="43">
        <v>113453</v>
      </c>
      <c r="T298" s="43">
        <v>1132740.278925</v>
      </c>
      <c r="U298" s="45"/>
      <c r="V298" s="46"/>
      <c r="W298" s="46">
        <v>45939</v>
      </c>
      <c r="X298"/>
      <c r="Y298"/>
    </row>
    <row r="299" spans="1:25">
      <c r="A299" s="37">
        <v>3</v>
      </c>
      <c r="B299" s="38" t="s">
        <v>73</v>
      </c>
      <c r="C299" s="39" t="s">
        <v>418</v>
      </c>
      <c r="D299" s="39" t="s">
        <v>349</v>
      </c>
      <c r="E299" s="38"/>
      <c r="F299" s="40"/>
      <c r="G299" s="78" t="s">
        <v>76</v>
      </c>
      <c r="H299" s="39" t="s">
        <v>428</v>
      </c>
      <c r="I299" s="41"/>
      <c r="J299" s="42">
        <v>1</v>
      </c>
      <c r="K299" s="43">
        <v>24.8</v>
      </c>
      <c r="L299" s="43">
        <v>24.8</v>
      </c>
      <c r="M299" s="44">
        <f>IFERROR(N299+P299+Q299,0)</f>
        <v>884900</v>
      </c>
      <c r="N299" s="43">
        <v>492889.3</v>
      </c>
      <c r="O299" s="43">
        <v>0</v>
      </c>
      <c r="P299" s="43">
        <v>294008.02</v>
      </c>
      <c r="Q299" s="43">
        <v>98002.68</v>
      </c>
      <c r="R299" s="43">
        <v>492889.3</v>
      </c>
      <c r="S299" s="43">
        <v>113453</v>
      </c>
      <c r="T299" s="43">
        <v>1175395.7706</v>
      </c>
      <c r="U299" s="45"/>
      <c r="V299" s="46"/>
      <c r="W299" s="46">
        <v>45945</v>
      </c>
      <c r="X299"/>
      <c r="Y299"/>
    </row>
    <row r="300" spans="1:25">
      <c r="A300" s="37">
        <v>4</v>
      </c>
      <c r="B300" s="38" t="s">
        <v>73</v>
      </c>
      <c r="C300" s="39" t="s">
        <v>389</v>
      </c>
      <c r="D300" s="39" t="s">
        <v>349</v>
      </c>
      <c r="E300" s="38"/>
      <c r="F300" s="40"/>
      <c r="G300" s="78" t="s">
        <v>76</v>
      </c>
      <c r="H300" s="39" t="s">
        <v>428</v>
      </c>
      <c r="I300" s="41"/>
      <c r="J300" s="42">
        <v>1</v>
      </c>
      <c r="K300" s="43">
        <v>30.2</v>
      </c>
      <c r="L300" s="43">
        <v>30.2</v>
      </c>
      <c r="M300" s="44">
        <f>IFERROR(N300+P300+Q300,0)</f>
        <v>1046900</v>
      </c>
      <c r="N300" s="43">
        <v>583123.3</v>
      </c>
      <c r="O300" s="43">
        <v>0</v>
      </c>
      <c r="P300" s="43">
        <v>347832.52</v>
      </c>
      <c r="Q300" s="43">
        <v>115944.18</v>
      </c>
      <c r="R300" s="43">
        <v>583123.3</v>
      </c>
      <c r="S300" s="43">
        <v>113453</v>
      </c>
      <c r="T300" s="43">
        <v>1431328.72065</v>
      </c>
      <c r="U300" s="45"/>
      <c r="V300" s="46"/>
      <c r="W300" s="46">
        <v>45957</v>
      </c>
      <c r="X300"/>
      <c r="Y300"/>
    </row>
    <row r="301" spans="1:25" customHeight="1" ht="30">
      <c r="A301" s="33"/>
      <c r="B301" s="74" t="s">
        <v>429</v>
      </c>
      <c r="C301" s="74"/>
      <c r="D301" s="74"/>
      <c r="E301" s="74"/>
      <c r="F301" s="74"/>
      <c r="G301" s="74"/>
      <c r="H301" s="74"/>
      <c r="I301" s="74"/>
      <c r="J301" s="34">
        <f>sum(J302:J305)</f>
        <v>4</v>
      </c>
      <c r="K301" s="35">
        <f>sum(K302:K305)</f>
        <v>177.6</v>
      </c>
      <c r="L301" s="35">
        <f>sum(L302:L305)</f>
        <v>177.6</v>
      </c>
      <c r="M301" s="35">
        <f>sum(M302:M305)</f>
        <v>7254080</v>
      </c>
      <c r="N301" s="35">
        <f>sum(N302:N305)</f>
        <v>4040522.56</v>
      </c>
      <c r="O301" s="35">
        <f>sum(O302:O305)</f>
        <v>0</v>
      </c>
      <c r="P301" s="35">
        <f>sum(P302:P305)</f>
        <v>2410168.08</v>
      </c>
      <c r="Q301" s="35">
        <f>sum(Q302:Q305)</f>
        <v>803389.36</v>
      </c>
      <c r="R301" s="35">
        <f>sum(R302:R305)</f>
        <v>4040522.56</v>
      </c>
      <c r="S301" s="36" t="s">
        <v>68</v>
      </c>
      <c r="T301" s="36" t="s">
        <v>68</v>
      </c>
      <c r="U301" s="36" t="s">
        <v>68</v>
      </c>
      <c r="V301" s="36" t="s">
        <v>68</v>
      </c>
      <c r="W301" s="36" t="s">
        <v>68</v>
      </c>
      <c r="X301"/>
      <c r="Y301"/>
    </row>
    <row r="302" spans="1:25">
      <c r="A302" s="37">
        <v>1</v>
      </c>
      <c r="B302" s="38" t="s">
        <v>73</v>
      </c>
      <c r="C302" s="39" t="s">
        <v>113</v>
      </c>
      <c r="D302" s="39" t="s">
        <v>349</v>
      </c>
      <c r="E302" s="38"/>
      <c r="F302" s="40"/>
      <c r="G302" s="78" t="s">
        <v>76</v>
      </c>
      <c r="H302" s="39" t="s">
        <v>430</v>
      </c>
      <c r="I302" s="41"/>
      <c r="J302" s="42">
        <v>1</v>
      </c>
      <c r="K302" s="43">
        <v>55.2</v>
      </c>
      <c r="L302" s="43">
        <v>55.2</v>
      </c>
      <c r="M302" s="44">
        <f>IFERROR(N302+P302+Q302,0)</f>
        <v>2190000</v>
      </c>
      <c r="N302" s="43">
        <v>1219830</v>
      </c>
      <c r="O302" s="43">
        <v>0</v>
      </c>
      <c r="P302" s="43">
        <v>727627.5</v>
      </c>
      <c r="Q302" s="43">
        <v>242542.5</v>
      </c>
      <c r="R302" s="43">
        <v>1219830</v>
      </c>
      <c r="S302" s="43">
        <v>113453</v>
      </c>
      <c r="T302" s="43">
        <v>2616203.4894</v>
      </c>
      <c r="U302" s="45"/>
      <c r="V302" s="46"/>
      <c r="W302" s="46">
        <v>45974</v>
      </c>
      <c r="X302"/>
      <c r="Y302"/>
    </row>
    <row r="303" spans="1:25">
      <c r="A303" s="37">
        <v>2</v>
      </c>
      <c r="B303" s="38" t="s">
        <v>73</v>
      </c>
      <c r="C303" s="39" t="s">
        <v>113</v>
      </c>
      <c r="D303" s="39" t="s">
        <v>349</v>
      </c>
      <c r="E303" s="38"/>
      <c r="F303" s="40"/>
      <c r="G303" s="78" t="s">
        <v>76</v>
      </c>
      <c r="H303" s="39" t="s">
        <v>430</v>
      </c>
      <c r="I303" s="41"/>
      <c r="J303" s="42">
        <v>1</v>
      </c>
      <c r="K303" s="43">
        <v>35.9</v>
      </c>
      <c r="L303" s="43">
        <v>35.9</v>
      </c>
      <c r="M303" s="44">
        <f>IFERROR(N303+P303+Q303,0)</f>
        <v>1522000</v>
      </c>
      <c r="N303" s="43">
        <v>847754</v>
      </c>
      <c r="O303" s="43">
        <v>0</v>
      </c>
      <c r="P303" s="43">
        <v>505684.5</v>
      </c>
      <c r="Q303" s="43">
        <v>168561.5</v>
      </c>
      <c r="R303" s="43">
        <v>847754</v>
      </c>
      <c r="S303" s="43">
        <v>113453</v>
      </c>
      <c r="T303" s="43">
        <v>1701480.167925</v>
      </c>
      <c r="U303" s="45"/>
      <c r="V303" s="46"/>
      <c r="W303" s="46">
        <v>45973</v>
      </c>
      <c r="X303"/>
      <c r="Y303"/>
    </row>
    <row r="304" spans="1:25">
      <c r="A304" s="37">
        <v>3</v>
      </c>
      <c r="B304" s="38" t="s">
        <v>73</v>
      </c>
      <c r="C304" s="39" t="s">
        <v>133</v>
      </c>
      <c r="D304" s="39" t="s">
        <v>349</v>
      </c>
      <c r="E304" s="38"/>
      <c r="F304" s="40"/>
      <c r="G304" s="78" t="s">
        <v>76</v>
      </c>
      <c r="H304" s="39" t="s">
        <v>430</v>
      </c>
      <c r="I304" s="41"/>
      <c r="J304" s="42">
        <v>1</v>
      </c>
      <c r="K304" s="43">
        <v>31.9</v>
      </c>
      <c r="L304" s="43">
        <v>31.9</v>
      </c>
      <c r="M304" s="44">
        <f>IFERROR(N304+P304+Q304,0)</f>
        <v>1375080</v>
      </c>
      <c r="N304" s="43">
        <v>765919.56</v>
      </c>
      <c r="O304" s="43">
        <v>0</v>
      </c>
      <c r="P304" s="43">
        <v>456870.33</v>
      </c>
      <c r="Q304" s="43">
        <v>152290.11</v>
      </c>
      <c r="R304" s="43">
        <v>765919.56</v>
      </c>
      <c r="S304" s="43">
        <v>113453</v>
      </c>
      <c r="T304" s="43">
        <v>1511900.204925</v>
      </c>
      <c r="U304" s="45"/>
      <c r="V304" s="46"/>
      <c r="W304" s="46">
        <v>45978</v>
      </c>
      <c r="X304"/>
      <c r="Y304"/>
    </row>
    <row r="305" spans="1:25">
      <c r="A305" s="37">
        <v>4</v>
      </c>
      <c r="B305" s="38" t="s">
        <v>73</v>
      </c>
      <c r="C305" s="39" t="s">
        <v>178</v>
      </c>
      <c r="D305" s="39" t="s">
        <v>349</v>
      </c>
      <c r="E305" s="38"/>
      <c r="F305" s="40"/>
      <c r="G305" s="78" t="s">
        <v>76</v>
      </c>
      <c r="H305" s="39" t="s">
        <v>430</v>
      </c>
      <c r="I305" s="41"/>
      <c r="J305" s="42">
        <v>1</v>
      </c>
      <c r="K305" s="43">
        <v>54.6</v>
      </c>
      <c r="L305" s="43">
        <v>54.6</v>
      </c>
      <c r="M305" s="44">
        <f>IFERROR(N305+P305+Q305,0)</f>
        <v>2167000</v>
      </c>
      <c r="N305" s="43">
        <v>1207019</v>
      </c>
      <c r="O305" s="43">
        <v>0</v>
      </c>
      <c r="P305" s="43">
        <v>719985.75</v>
      </c>
      <c r="Q305" s="43">
        <v>239995.25</v>
      </c>
      <c r="R305" s="43">
        <v>1207019</v>
      </c>
      <c r="S305" s="43">
        <v>113453</v>
      </c>
      <c r="T305" s="43">
        <v>2587766.49495</v>
      </c>
      <c r="U305" s="45"/>
      <c r="V305" s="46"/>
      <c r="W305" s="46">
        <v>45951</v>
      </c>
      <c r="X305"/>
      <c r="Y305"/>
    </row>
    <row r="306" spans="1:25" customHeight="1" ht="30">
      <c r="A306" s="33"/>
      <c r="B306" s="74" t="s">
        <v>431</v>
      </c>
      <c r="C306" s="74"/>
      <c r="D306" s="74"/>
      <c r="E306" s="74"/>
      <c r="F306" s="74"/>
      <c r="G306" s="74"/>
      <c r="H306" s="74"/>
      <c r="I306" s="74"/>
      <c r="J306" s="34">
        <f>sum(J307:J376)</f>
        <v>70</v>
      </c>
      <c r="K306" s="35">
        <f>sum(K307:K376)</f>
        <v>2658</v>
      </c>
      <c r="L306" s="35">
        <f>sum(L307:L376)</f>
        <v>2658</v>
      </c>
      <c r="M306" s="35">
        <f>sum(M307:M376)</f>
        <v>158383884.87</v>
      </c>
      <c r="N306" s="35">
        <f>sum(N307:N376)</f>
        <v>88219823.8</v>
      </c>
      <c r="O306" s="35">
        <f>sum(O307:O376)</f>
        <v>0</v>
      </c>
      <c r="P306" s="35">
        <f>sum(P307:P376)</f>
        <v>52623045.75</v>
      </c>
      <c r="Q306" s="35">
        <f>sum(Q307:Q376)</f>
        <v>17541015.32</v>
      </c>
      <c r="R306" s="35">
        <f>sum(R307:R376)</f>
        <v>88219823.8</v>
      </c>
      <c r="S306" s="36" t="s">
        <v>68</v>
      </c>
      <c r="T306" s="36" t="s">
        <v>68</v>
      </c>
      <c r="U306" s="36" t="s">
        <v>68</v>
      </c>
      <c r="V306" s="36" t="s">
        <v>68</v>
      </c>
      <c r="W306" s="36" t="s">
        <v>68</v>
      </c>
      <c r="X306"/>
      <c r="Y306"/>
    </row>
    <row r="307" spans="1:25">
      <c r="A307" s="37">
        <v>1</v>
      </c>
      <c r="B307" s="38" t="s">
        <v>73</v>
      </c>
      <c r="C307" s="39" t="s">
        <v>74</v>
      </c>
      <c r="D307" s="39" t="s">
        <v>432</v>
      </c>
      <c r="E307" s="38"/>
      <c r="F307" s="40"/>
      <c r="G307" s="78" t="s">
        <v>76</v>
      </c>
      <c r="H307" s="39" t="s">
        <v>433</v>
      </c>
      <c r="I307" s="41"/>
      <c r="J307" s="42">
        <v>1</v>
      </c>
      <c r="K307" s="43">
        <v>18.2</v>
      </c>
      <c r="L307" s="43">
        <v>18.2</v>
      </c>
      <c r="M307" s="44">
        <f>IFERROR(N307+P307+Q307,0)</f>
        <v>1231216</v>
      </c>
      <c r="N307" s="43">
        <v>685787.31</v>
      </c>
      <c r="O307" s="43">
        <v>0</v>
      </c>
      <c r="P307" s="43">
        <v>409071.52</v>
      </c>
      <c r="Q307" s="43">
        <v>136357.17</v>
      </c>
      <c r="R307" s="43">
        <v>685787.31</v>
      </c>
      <c r="S307" s="43">
        <v>113453</v>
      </c>
      <c r="T307" s="43">
        <v>862588.83165</v>
      </c>
      <c r="U307" s="45"/>
      <c r="V307" s="46"/>
      <c r="W307" s="46">
        <v>45972</v>
      </c>
      <c r="X307"/>
      <c r="Y307"/>
    </row>
    <row r="308" spans="1:25">
      <c r="A308" s="37">
        <v>2</v>
      </c>
      <c r="B308" s="38" t="s">
        <v>73</v>
      </c>
      <c r="C308" s="39" t="s">
        <v>434</v>
      </c>
      <c r="D308" s="39" t="s">
        <v>435</v>
      </c>
      <c r="E308" s="38"/>
      <c r="F308" s="40"/>
      <c r="G308" s="78" t="s">
        <v>76</v>
      </c>
      <c r="H308" s="39" t="s">
        <v>433</v>
      </c>
      <c r="I308" s="41"/>
      <c r="J308" s="42">
        <v>1</v>
      </c>
      <c r="K308" s="43">
        <v>38.5</v>
      </c>
      <c r="L308" s="43">
        <v>38.5</v>
      </c>
      <c r="M308" s="44">
        <f>IFERROR(N308+P308+Q308,0)</f>
        <v>2931000</v>
      </c>
      <c r="N308" s="43">
        <v>1632567</v>
      </c>
      <c r="O308" s="43">
        <v>0</v>
      </c>
      <c r="P308" s="43">
        <v>973824.75</v>
      </c>
      <c r="Q308" s="43">
        <v>324608.25</v>
      </c>
      <c r="R308" s="43">
        <v>1632567</v>
      </c>
      <c r="S308" s="43">
        <v>113453</v>
      </c>
      <c r="T308" s="43">
        <v>1824707.143875</v>
      </c>
      <c r="U308" s="45"/>
      <c r="V308" s="46"/>
      <c r="W308" s="46">
        <v>45994</v>
      </c>
      <c r="X308"/>
      <c r="Y308"/>
    </row>
    <row r="309" spans="1:25">
      <c r="A309" s="37">
        <v>3</v>
      </c>
      <c r="B309" s="38" t="s">
        <v>73</v>
      </c>
      <c r="C309" s="39" t="s">
        <v>434</v>
      </c>
      <c r="D309" s="39" t="s">
        <v>436</v>
      </c>
      <c r="E309" s="38"/>
      <c r="F309" s="40"/>
      <c r="G309" s="78" t="s">
        <v>76</v>
      </c>
      <c r="H309" s="39" t="s">
        <v>433</v>
      </c>
      <c r="I309" s="41"/>
      <c r="J309" s="42">
        <v>1</v>
      </c>
      <c r="K309" s="43">
        <v>73.3</v>
      </c>
      <c r="L309" s="43">
        <v>73.3</v>
      </c>
      <c r="M309" s="44">
        <f>IFERROR(N309+P309+Q309,0)</f>
        <v>5058439</v>
      </c>
      <c r="N309" s="43">
        <v>2817550.52</v>
      </c>
      <c r="O309" s="43">
        <v>0</v>
      </c>
      <c r="P309" s="43">
        <v>1680666.36</v>
      </c>
      <c r="Q309" s="43">
        <v>560222.12</v>
      </c>
      <c r="R309" s="43">
        <v>2817550.52</v>
      </c>
      <c r="S309" s="43">
        <v>113453</v>
      </c>
      <c r="T309" s="43">
        <v>3474052.821975</v>
      </c>
      <c r="U309" s="45"/>
      <c r="V309" s="46"/>
      <c r="W309" s="46">
        <v>45994</v>
      </c>
      <c r="X309"/>
      <c r="Y309"/>
    </row>
    <row r="310" spans="1:25">
      <c r="A310" s="37">
        <v>4</v>
      </c>
      <c r="B310" s="38" t="s">
        <v>73</v>
      </c>
      <c r="C310" s="39" t="s">
        <v>437</v>
      </c>
      <c r="D310" s="39" t="s">
        <v>438</v>
      </c>
      <c r="E310" s="38"/>
      <c r="F310" s="40"/>
      <c r="G310" s="78" t="s">
        <v>76</v>
      </c>
      <c r="H310" s="39" t="s">
        <v>433</v>
      </c>
      <c r="I310" s="41"/>
      <c r="J310" s="42">
        <v>1</v>
      </c>
      <c r="K310" s="43">
        <v>24.5</v>
      </c>
      <c r="L310" s="43">
        <v>24.5</v>
      </c>
      <c r="M310" s="44">
        <f>IFERROR(N310+P310+Q310,0)</f>
        <v>1402023</v>
      </c>
      <c r="N310" s="43">
        <v>780926.81</v>
      </c>
      <c r="O310" s="43">
        <v>0</v>
      </c>
      <c r="P310" s="43">
        <v>465822.14</v>
      </c>
      <c r="Q310" s="43">
        <v>155274.05</v>
      </c>
      <c r="R310" s="43">
        <v>780926.81</v>
      </c>
      <c r="S310" s="43">
        <v>113453</v>
      </c>
      <c r="T310" s="43">
        <v>1161177.273375</v>
      </c>
      <c r="U310" s="45"/>
      <c r="V310" s="46"/>
      <c r="W310" s="46">
        <v>46003</v>
      </c>
      <c r="X310"/>
      <c r="Y310"/>
    </row>
    <row r="311" spans="1:25">
      <c r="A311" s="37">
        <v>5</v>
      </c>
      <c r="B311" s="38" t="s">
        <v>73</v>
      </c>
      <c r="C311" s="39" t="s">
        <v>437</v>
      </c>
      <c r="D311" s="39" t="s">
        <v>439</v>
      </c>
      <c r="E311" s="38"/>
      <c r="F311" s="40"/>
      <c r="G311" s="78" t="s">
        <v>76</v>
      </c>
      <c r="H311" s="39" t="s">
        <v>433</v>
      </c>
      <c r="I311" s="41"/>
      <c r="J311" s="42">
        <v>1</v>
      </c>
      <c r="K311" s="43">
        <v>48</v>
      </c>
      <c r="L311" s="43">
        <v>48</v>
      </c>
      <c r="M311" s="44">
        <f>IFERROR(N311+P311+Q311,0)</f>
        <v>3084590</v>
      </c>
      <c r="N311" s="43">
        <v>1718116.63</v>
      </c>
      <c r="O311" s="43">
        <v>0</v>
      </c>
      <c r="P311" s="43">
        <v>1024855.03</v>
      </c>
      <c r="Q311" s="43">
        <v>341618.34</v>
      </c>
      <c r="R311" s="43">
        <v>1718116.63</v>
      </c>
      <c r="S311" s="43">
        <v>113453</v>
      </c>
      <c r="T311" s="43">
        <v>2274959.556</v>
      </c>
      <c r="U311" s="45"/>
      <c r="V311" s="46"/>
      <c r="W311" s="46">
        <v>45972</v>
      </c>
      <c r="X311"/>
      <c r="Y311"/>
    </row>
    <row r="312" spans="1:25">
      <c r="A312" s="37">
        <v>6</v>
      </c>
      <c r="B312" s="38" t="s">
        <v>73</v>
      </c>
      <c r="C312" s="39" t="s">
        <v>437</v>
      </c>
      <c r="D312" s="39" t="s">
        <v>440</v>
      </c>
      <c r="E312" s="38"/>
      <c r="F312" s="40"/>
      <c r="G312" s="78" t="s">
        <v>76</v>
      </c>
      <c r="H312" s="39" t="s">
        <v>433</v>
      </c>
      <c r="I312" s="41"/>
      <c r="J312" s="42">
        <v>1</v>
      </c>
      <c r="K312" s="43">
        <v>27</v>
      </c>
      <c r="L312" s="43">
        <v>27</v>
      </c>
      <c r="M312" s="44">
        <f>IFERROR(N312+P312+Q312,0)</f>
        <v>1751439</v>
      </c>
      <c r="N312" s="43">
        <v>975551.52</v>
      </c>
      <c r="O312" s="43">
        <v>0</v>
      </c>
      <c r="P312" s="43">
        <v>581915.61</v>
      </c>
      <c r="Q312" s="43">
        <v>193971.87</v>
      </c>
      <c r="R312" s="43">
        <v>975551.52</v>
      </c>
      <c r="S312" s="43">
        <v>113453</v>
      </c>
      <c r="T312" s="43">
        <v>1279664.75025</v>
      </c>
      <c r="U312" s="45"/>
      <c r="V312" s="46"/>
      <c r="W312" s="46">
        <v>45972</v>
      </c>
      <c r="X312"/>
      <c r="Y312"/>
    </row>
    <row r="313" spans="1:25">
      <c r="A313" s="37">
        <v>7</v>
      </c>
      <c r="B313" s="38" t="s">
        <v>73</v>
      </c>
      <c r="C313" s="39" t="s">
        <v>441</v>
      </c>
      <c r="D313" s="39" t="s">
        <v>442</v>
      </c>
      <c r="E313" s="38"/>
      <c r="F313" s="40"/>
      <c r="G313" s="78" t="s">
        <v>76</v>
      </c>
      <c r="H313" s="39" t="s">
        <v>433</v>
      </c>
      <c r="I313" s="41"/>
      <c r="J313" s="42">
        <v>1</v>
      </c>
      <c r="K313" s="43">
        <v>61</v>
      </c>
      <c r="L313" s="43">
        <v>61</v>
      </c>
      <c r="M313" s="44">
        <f>IFERROR(N313+P313+Q313,0)</f>
        <v>2883710</v>
      </c>
      <c r="N313" s="43">
        <v>1606226.47</v>
      </c>
      <c r="O313" s="43">
        <v>0</v>
      </c>
      <c r="P313" s="43">
        <v>958112.65</v>
      </c>
      <c r="Q313" s="43">
        <v>319370.88</v>
      </c>
      <c r="R313" s="43">
        <v>1606226.47</v>
      </c>
      <c r="S313" s="43">
        <v>113453</v>
      </c>
      <c r="T313" s="43">
        <v>2891094.43575</v>
      </c>
      <c r="U313" s="45"/>
      <c r="V313" s="46"/>
      <c r="W313" s="46"/>
      <c r="X313"/>
      <c r="Y313"/>
    </row>
    <row r="314" spans="1:25">
      <c r="A314" s="37">
        <v>8</v>
      </c>
      <c r="B314" s="38" t="s">
        <v>73</v>
      </c>
      <c r="C314" s="39" t="s">
        <v>443</v>
      </c>
      <c r="D314" s="39" t="s">
        <v>444</v>
      </c>
      <c r="E314" s="38"/>
      <c r="F314" s="40"/>
      <c r="G314" s="78" t="s">
        <v>76</v>
      </c>
      <c r="H314" s="39" t="s">
        <v>433</v>
      </c>
      <c r="I314" s="41"/>
      <c r="J314" s="42">
        <v>1</v>
      </c>
      <c r="K314" s="43">
        <v>35.1</v>
      </c>
      <c r="L314" s="43">
        <v>35.1</v>
      </c>
      <c r="M314" s="44">
        <f>IFERROR(N314+P314+Q314,0)</f>
        <v>2115883</v>
      </c>
      <c r="N314" s="43">
        <v>1178546.83</v>
      </c>
      <c r="O314" s="43">
        <v>0</v>
      </c>
      <c r="P314" s="43">
        <v>703002.13</v>
      </c>
      <c r="Q314" s="43">
        <v>234334.04</v>
      </c>
      <c r="R314" s="43">
        <v>1178546.83</v>
      </c>
      <c r="S314" s="43">
        <v>113453</v>
      </c>
      <c r="T314" s="43">
        <v>1663564.175325</v>
      </c>
      <c r="U314" s="45"/>
      <c r="V314" s="46"/>
      <c r="W314" s="46">
        <v>45817</v>
      </c>
      <c r="X314"/>
      <c r="Y314"/>
    </row>
    <row r="315" spans="1:25">
      <c r="A315" s="37">
        <v>9</v>
      </c>
      <c r="B315" s="38" t="s">
        <v>73</v>
      </c>
      <c r="C315" s="39" t="s">
        <v>445</v>
      </c>
      <c r="D315" s="39" t="s">
        <v>446</v>
      </c>
      <c r="E315" s="38"/>
      <c r="F315" s="40"/>
      <c r="G315" s="78" t="s">
        <v>76</v>
      </c>
      <c r="H315" s="39" t="s">
        <v>433</v>
      </c>
      <c r="I315" s="41"/>
      <c r="J315" s="42">
        <v>1</v>
      </c>
      <c r="K315" s="43">
        <v>45.3</v>
      </c>
      <c r="L315" s="43">
        <v>45.3</v>
      </c>
      <c r="M315" s="44">
        <f>IFERROR(N315+P315+Q315,0)</f>
        <v>2814279</v>
      </c>
      <c r="N315" s="43">
        <v>1567553.4</v>
      </c>
      <c r="O315" s="43">
        <v>0</v>
      </c>
      <c r="P315" s="43">
        <v>935044.2</v>
      </c>
      <c r="Q315" s="43">
        <v>311681.4</v>
      </c>
      <c r="R315" s="43">
        <v>1567553.4</v>
      </c>
      <c r="S315" s="43">
        <v>113453</v>
      </c>
      <c r="T315" s="43">
        <v>2146993.080975</v>
      </c>
      <c r="U315" s="45"/>
      <c r="V315" s="46"/>
      <c r="W315" s="46">
        <v>45961</v>
      </c>
      <c r="X315"/>
      <c r="Y315"/>
    </row>
    <row r="316" spans="1:25">
      <c r="A316" s="37">
        <v>10</v>
      </c>
      <c r="B316" s="38" t="s">
        <v>73</v>
      </c>
      <c r="C316" s="39" t="s">
        <v>447</v>
      </c>
      <c r="D316" s="39" t="s">
        <v>448</v>
      </c>
      <c r="E316" s="38"/>
      <c r="F316" s="40"/>
      <c r="G316" s="78" t="s">
        <v>76</v>
      </c>
      <c r="H316" s="39" t="s">
        <v>433</v>
      </c>
      <c r="I316" s="41"/>
      <c r="J316" s="42">
        <v>1</v>
      </c>
      <c r="K316" s="43">
        <v>16.6</v>
      </c>
      <c r="L316" s="43">
        <v>16.6</v>
      </c>
      <c r="M316" s="44">
        <f>IFERROR(N316+P316+Q316,0)</f>
        <v>1058727</v>
      </c>
      <c r="N316" s="43">
        <v>589710.94</v>
      </c>
      <c r="O316" s="43">
        <v>0</v>
      </c>
      <c r="P316" s="43">
        <v>351762.04</v>
      </c>
      <c r="Q316" s="43">
        <v>117254.02</v>
      </c>
      <c r="R316" s="43">
        <v>589710.94</v>
      </c>
      <c r="S316" s="43">
        <v>113453</v>
      </c>
      <c r="T316" s="43">
        <v>786756.84645</v>
      </c>
      <c r="U316" s="45"/>
      <c r="V316" s="46"/>
      <c r="W316" s="46">
        <v>45994</v>
      </c>
      <c r="X316"/>
      <c r="Y316"/>
    </row>
    <row r="317" spans="1:25">
      <c r="A317" s="37">
        <v>11</v>
      </c>
      <c r="B317" s="38" t="s">
        <v>73</v>
      </c>
      <c r="C317" s="39" t="s">
        <v>447</v>
      </c>
      <c r="D317" s="39" t="s">
        <v>448</v>
      </c>
      <c r="E317" s="38"/>
      <c r="F317" s="40"/>
      <c r="G317" s="78" t="s">
        <v>76</v>
      </c>
      <c r="H317" s="39" t="s">
        <v>433</v>
      </c>
      <c r="I317" s="41"/>
      <c r="J317" s="42">
        <v>1</v>
      </c>
      <c r="K317" s="43">
        <v>36.3</v>
      </c>
      <c r="L317" s="43">
        <v>36.3</v>
      </c>
      <c r="M317" s="44">
        <f>IFERROR(N317+P317+Q317,0)</f>
        <v>2348025</v>
      </c>
      <c r="N317" s="43">
        <v>1307849.92</v>
      </c>
      <c r="O317" s="43">
        <v>0</v>
      </c>
      <c r="P317" s="43">
        <v>780131.31</v>
      </c>
      <c r="Q317" s="43">
        <v>260043.77</v>
      </c>
      <c r="R317" s="43">
        <v>1307849.92</v>
      </c>
      <c r="S317" s="43">
        <v>113453</v>
      </c>
      <c r="T317" s="43">
        <v>1720438.164225</v>
      </c>
      <c r="U317" s="45"/>
      <c r="V317" s="46"/>
      <c r="W317" s="46">
        <v>45994</v>
      </c>
      <c r="X317"/>
      <c r="Y317"/>
    </row>
    <row r="318" spans="1:25">
      <c r="A318" s="37">
        <v>12</v>
      </c>
      <c r="B318" s="38" t="s">
        <v>73</v>
      </c>
      <c r="C318" s="39" t="s">
        <v>447</v>
      </c>
      <c r="D318" s="39" t="s">
        <v>449</v>
      </c>
      <c r="E318" s="38"/>
      <c r="F318" s="40"/>
      <c r="G318" s="78" t="s">
        <v>76</v>
      </c>
      <c r="H318" s="39" t="s">
        <v>433</v>
      </c>
      <c r="I318" s="41"/>
      <c r="J318" s="42">
        <v>1</v>
      </c>
      <c r="K318" s="43">
        <v>41.8</v>
      </c>
      <c r="L318" s="43">
        <v>41.8</v>
      </c>
      <c r="M318" s="44">
        <f>IFERROR(N318+P318+Q318,0)</f>
        <v>2795503</v>
      </c>
      <c r="N318" s="43">
        <v>1557095.17</v>
      </c>
      <c r="O318" s="43">
        <v>0</v>
      </c>
      <c r="P318" s="43">
        <v>928805.87</v>
      </c>
      <c r="Q318" s="43">
        <v>309601.96</v>
      </c>
      <c r="R318" s="43">
        <v>1557095.17</v>
      </c>
      <c r="S318" s="43">
        <v>113453</v>
      </c>
      <c r="T318" s="43">
        <v>1981110.61335</v>
      </c>
      <c r="U318" s="45"/>
      <c r="V318" s="46"/>
      <c r="W318" s="46">
        <v>45971</v>
      </c>
      <c r="X318"/>
      <c r="Y318"/>
    </row>
    <row r="319" spans="1:25">
      <c r="A319" s="37">
        <v>13</v>
      </c>
      <c r="B319" s="38" t="s">
        <v>73</v>
      </c>
      <c r="C319" s="39" t="s">
        <v>450</v>
      </c>
      <c r="D319" s="39" t="s">
        <v>451</v>
      </c>
      <c r="E319" s="38"/>
      <c r="F319" s="40"/>
      <c r="G319" s="78" t="s">
        <v>76</v>
      </c>
      <c r="H319" s="39" t="s">
        <v>433</v>
      </c>
      <c r="I319" s="41"/>
      <c r="J319" s="42">
        <v>1</v>
      </c>
      <c r="K319" s="43">
        <v>53.9</v>
      </c>
      <c r="L319" s="43">
        <v>53.9</v>
      </c>
      <c r="M319" s="44">
        <f>IFERROR(N319+P319+Q319,0)</f>
        <v>3684000</v>
      </c>
      <c r="N319" s="43">
        <v>2051988</v>
      </c>
      <c r="O319" s="43">
        <v>0</v>
      </c>
      <c r="P319" s="43">
        <v>1224009</v>
      </c>
      <c r="Q319" s="43">
        <v>408003</v>
      </c>
      <c r="R319" s="43">
        <v>2051988</v>
      </c>
      <c r="S319" s="43">
        <v>113453</v>
      </c>
      <c r="T319" s="43">
        <v>2554590.001425</v>
      </c>
      <c r="U319" s="45"/>
      <c r="V319" s="46"/>
      <c r="W319" s="46">
        <v>45995</v>
      </c>
      <c r="X319"/>
      <c r="Y319"/>
    </row>
    <row r="320" spans="1:25">
      <c r="A320" s="37">
        <v>14</v>
      </c>
      <c r="B320" s="38" t="s">
        <v>73</v>
      </c>
      <c r="C320" s="39" t="s">
        <v>452</v>
      </c>
      <c r="D320" s="39" t="s">
        <v>453</v>
      </c>
      <c r="E320" s="38"/>
      <c r="F320" s="40"/>
      <c r="G320" s="78" t="s">
        <v>76</v>
      </c>
      <c r="H320" s="39" t="s">
        <v>433</v>
      </c>
      <c r="I320" s="41"/>
      <c r="J320" s="42">
        <v>1</v>
      </c>
      <c r="K320" s="43">
        <v>45.9</v>
      </c>
      <c r="L320" s="43">
        <v>45.9</v>
      </c>
      <c r="M320" s="44">
        <f>IFERROR(N320+P320+Q320,0)</f>
        <v>3142877</v>
      </c>
      <c r="N320" s="43">
        <v>1750582.49</v>
      </c>
      <c r="O320" s="43">
        <v>0</v>
      </c>
      <c r="P320" s="43">
        <v>1044220.88</v>
      </c>
      <c r="Q320" s="43">
        <v>348073.63</v>
      </c>
      <c r="R320" s="43">
        <v>1750582.49</v>
      </c>
      <c r="S320" s="43">
        <v>113453</v>
      </c>
      <c r="T320" s="43">
        <v>2175430.075425</v>
      </c>
      <c r="U320" s="45"/>
      <c r="V320" s="46"/>
      <c r="W320" s="46">
        <v>45994</v>
      </c>
      <c r="X320"/>
      <c r="Y320"/>
    </row>
    <row r="321" spans="1:25">
      <c r="A321" s="37">
        <v>15</v>
      </c>
      <c r="B321" s="38" t="s">
        <v>73</v>
      </c>
      <c r="C321" s="39" t="s">
        <v>454</v>
      </c>
      <c r="D321" s="39" t="s">
        <v>455</v>
      </c>
      <c r="E321" s="38"/>
      <c r="F321" s="40"/>
      <c r="G321" s="78" t="s">
        <v>76</v>
      </c>
      <c r="H321" s="39" t="s">
        <v>433</v>
      </c>
      <c r="I321" s="41"/>
      <c r="J321" s="42">
        <v>1</v>
      </c>
      <c r="K321" s="43">
        <v>57.8</v>
      </c>
      <c r="L321" s="43">
        <v>57.8</v>
      </c>
      <c r="M321" s="44">
        <f>IFERROR(N321+P321+Q321,0)</f>
        <v>3323494</v>
      </c>
      <c r="N321" s="43">
        <v>1851186.16</v>
      </c>
      <c r="O321" s="43">
        <v>0</v>
      </c>
      <c r="P321" s="43">
        <v>1104230.88</v>
      </c>
      <c r="Q321" s="43">
        <v>368076.96</v>
      </c>
      <c r="R321" s="43">
        <v>1851186.16</v>
      </c>
      <c r="S321" s="43">
        <v>113453</v>
      </c>
      <c r="T321" s="43">
        <v>2739430.46535</v>
      </c>
      <c r="U321" s="45"/>
      <c r="V321" s="46"/>
      <c r="W321" s="46">
        <v>45748</v>
      </c>
      <c r="X321"/>
      <c r="Y321"/>
    </row>
    <row r="322" spans="1:25">
      <c r="A322" s="37">
        <v>16</v>
      </c>
      <c r="B322" s="38" t="s">
        <v>73</v>
      </c>
      <c r="C322" s="39" t="s">
        <v>456</v>
      </c>
      <c r="D322" s="39" t="s">
        <v>457</v>
      </c>
      <c r="E322" s="38"/>
      <c r="F322" s="40"/>
      <c r="G322" s="78" t="s">
        <v>76</v>
      </c>
      <c r="H322" s="39" t="s">
        <v>433</v>
      </c>
      <c r="I322" s="41"/>
      <c r="J322" s="42">
        <v>1</v>
      </c>
      <c r="K322" s="43">
        <v>18</v>
      </c>
      <c r="L322" s="43">
        <v>18</v>
      </c>
      <c r="M322" s="44">
        <f>IFERROR(N322+P322+Q322,0)</f>
        <v>483362</v>
      </c>
      <c r="N322" s="43">
        <v>269232.63</v>
      </c>
      <c r="O322" s="43">
        <v>0</v>
      </c>
      <c r="P322" s="43">
        <v>160597.03</v>
      </c>
      <c r="Q322" s="43">
        <v>53532.34</v>
      </c>
      <c r="R322" s="43">
        <v>269232.63</v>
      </c>
      <c r="S322" s="43">
        <v>113453</v>
      </c>
      <c r="T322" s="43">
        <v>853109.8335</v>
      </c>
      <c r="U322" s="45"/>
      <c r="V322" s="46"/>
      <c r="W322" s="46">
        <v>45748</v>
      </c>
      <c r="X322"/>
      <c r="Y322"/>
    </row>
    <row r="323" spans="1:25">
      <c r="A323" s="37">
        <v>17</v>
      </c>
      <c r="B323" s="38" t="s">
        <v>73</v>
      </c>
      <c r="C323" s="39" t="s">
        <v>458</v>
      </c>
      <c r="D323" s="39" t="s">
        <v>459</v>
      </c>
      <c r="E323" s="38"/>
      <c r="F323" s="40"/>
      <c r="G323" s="78" t="s">
        <v>76</v>
      </c>
      <c r="H323" s="39" t="s">
        <v>433</v>
      </c>
      <c r="I323" s="41"/>
      <c r="J323" s="42">
        <v>1</v>
      </c>
      <c r="K323" s="43">
        <v>34.2</v>
      </c>
      <c r="L323" s="43">
        <v>34.2</v>
      </c>
      <c r="M323" s="44">
        <f>IFERROR(N323+P323+Q323,0)</f>
        <v>1838945</v>
      </c>
      <c r="N323" s="43">
        <v>1024292.36</v>
      </c>
      <c r="O323" s="43">
        <v>0</v>
      </c>
      <c r="P323" s="43">
        <v>610989.48</v>
      </c>
      <c r="Q323" s="43">
        <v>203663.16</v>
      </c>
      <c r="R323" s="43">
        <v>1024292.36</v>
      </c>
      <c r="S323" s="43">
        <v>113453</v>
      </c>
      <c r="T323" s="43">
        <v>1620908.68365</v>
      </c>
      <c r="U323" s="45"/>
      <c r="V323" s="46"/>
      <c r="W323" s="46">
        <v>45972</v>
      </c>
      <c r="X323"/>
      <c r="Y323"/>
    </row>
    <row r="324" spans="1:25">
      <c r="A324" s="37">
        <v>18</v>
      </c>
      <c r="B324" s="38" t="s">
        <v>73</v>
      </c>
      <c r="C324" s="39" t="s">
        <v>460</v>
      </c>
      <c r="D324" s="39" t="s">
        <v>461</v>
      </c>
      <c r="E324" s="38"/>
      <c r="F324" s="40"/>
      <c r="G324" s="78" t="s">
        <v>76</v>
      </c>
      <c r="H324" s="39" t="s">
        <v>433</v>
      </c>
      <c r="I324" s="41"/>
      <c r="J324" s="42">
        <v>1</v>
      </c>
      <c r="K324" s="43">
        <v>46.3</v>
      </c>
      <c r="L324" s="43">
        <v>46.3</v>
      </c>
      <c r="M324" s="44">
        <f>IFERROR(N324+P324+Q324,0)</f>
        <v>3161996</v>
      </c>
      <c r="N324" s="43">
        <v>1761231.77</v>
      </c>
      <c r="O324" s="43">
        <v>0</v>
      </c>
      <c r="P324" s="43">
        <v>1050573.17</v>
      </c>
      <c r="Q324" s="43">
        <v>350191.06</v>
      </c>
      <c r="R324" s="43">
        <v>1761231.77</v>
      </c>
      <c r="S324" s="43">
        <v>113453</v>
      </c>
      <c r="T324" s="43">
        <v>2194388.071725</v>
      </c>
      <c r="U324" s="45"/>
      <c r="V324" s="46"/>
      <c r="W324" s="46">
        <v>45994</v>
      </c>
      <c r="X324"/>
      <c r="Y324"/>
    </row>
    <row r="325" spans="1:25">
      <c r="A325" s="37">
        <v>19</v>
      </c>
      <c r="B325" s="38" t="s">
        <v>73</v>
      </c>
      <c r="C325" s="39" t="s">
        <v>462</v>
      </c>
      <c r="D325" s="39" t="s">
        <v>463</v>
      </c>
      <c r="E325" s="38"/>
      <c r="F325" s="40"/>
      <c r="G325" s="78" t="s">
        <v>76</v>
      </c>
      <c r="H325" s="39" t="s">
        <v>433</v>
      </c>
      <c r="I325" s="41"/>
      <c r="J325" s="42">
        <v>1</v>
      </c>
      <c r="K325" s="43">
        <v>36.2</v>
      </c>
      <c r="L325" s="43">
        <v>36.2</v>
      </c>
      <c r="M325" s="44">
        <f>IFERROR(N325+P325+Q325,0)</f>
        <v>2392500</v>
      </c>
      <c r="N325" s="43">
        <v>1332622.5</v>
      </c>
      <c r="O325" s="43">
        <v>0</v>
      </c>
      <c r="P325" s="43">
        <v>794908.12</v>
      </c>
      <c r="Q325" s="43">
        <v>264969.38</v>
      </c>
      <c r="R325" s="43">
        <v>1332622.5</v>
      </c>
      <c r="S325" s="43">
        <v>113453</v>
      </c>
      <c r="T325" s="43">
        <v>1715698.66515</v>
      </c>
      <c r="U325" s="45"/>
      <c r="V325" s="46"/>
      <c r="W325" s="46"/>
      <c r="X325"/>
      <c r="Y325"/>
    </row>
    <row r="326" spans="1:25">
      <c r="A326" s="37">
        <v>20</v>
      </c>
      <c r="B326" s="38" t="s">
        <v>73</v>
      </c>
      <c r="C326" s="39" t="s">
        <v>464</v>
      </c>
      <c r="D326" s="39" t="s">
        <v>465</v>
      </c>
      <c r="E326" s="38"/>
      <c r="F326" s="40"/>
      <c r="G326" s="78" t="s">
        <v>76</v>
      </c>
      <c r="H326" s="39" t="s">
        <v>433</v>
      </c>
      <c r="I326" s="41"/>
      <c r="J326" s="42">
        <v>1</v>
      </c>
      <c r="K326" s="43">
        <v>59.5</v>
      </c>
      <c r="L326" s="43">
        <v>59.5</v>
      </c>
      <c r="M326" s="44">
        <f>IFERROR(N326+P326+Q326,0)</f>
        <v>3452464</v>
      </c>
      <c r="N326" s="43">
        <v>1923022.45</v>
      </c>
      <c r="O326" s="43">
        <v>0</v>
      </c>
      <c r="P326" s="43">
        <v>1147081.16</v>
      </c>
      <c r="Q326" s="43">
        <v>382360.39</v>
      </c>
      <c r="R326" s="43">
        <v>1923022.45</v>
      </c>
      <c r="S326" s="43">
        <v>113453</v>
      </c>
      <c r="T326" s="43">
        <v>2820001.949625</v>
      </c>
      <c r="U326" s="45"/>
      <c r="V326" s="46"/>
      <c r="W326" s="46">
        <v>45897</v>
      </c>
      <c r="X326"/>
      <c r="Y326"/>
    </row>
    <row r="327" spans="1:25">
      <c r="A327" s="37">
        <v>21</v>
      </c>
      <c r="B327" s="38" t="s">
        <v>73</v>
      </c>
      <c r="C327" s="39" t="s">
        <v>466</v>
      </c>
      <c r="D327" s="39" t="s">
        <v>467</v>
      </c>
      <c r="E327" s="38"/>
      <c r="F327" s="40"/>
      <c r="G327" s="78" t="s">
        <v>76</v>
      </c>
      <c r="H327" s="39" t="s">
        <v>433</v>
      </c>
      <c r="I327" s="41"/>
      <c r="J327" s="42">
        <v>1</v>
      </c>
      <c r="K327" s="43">
        <v>48</v>
      </c>
      <c r="L327" s="43">
        <v>48</v>
      </c>
      <c r="M327" s="44">
        <f>IFERROR(N327+P327+Q327,0)</f>
        <v>2591172</v>
      </c>
      <c r="N327" s="43">
        <v>1443282.8</v>
      </c>
      <c r="O327" s="43">
        <v>0</v>
      </c>
      <c r="P327" s="43">
        <v>860916.9</v>
      </c>
      <c r="Q327" s="43">
        <v>286972.3</v>
      </c>
      <c r="R327" s="43">
        <v>1443282.8</v>
      </c>
      <c r="S327" s="43">
        <v>113453</v>
      </c>
      <c r="T327" s="43">
        <v>2274959.556</v>
      </c>
      <c r="U327" s="45"/>
      <c r="V327" s="46"/>
      <c r="W327" s="46">
        <v>45705</v>
      </c>
      <c r="X327"/>
      <c r="Y327"/>
    </row>
    <row r="328" spans="1:25">
      <c r="A328" s="37">
        <v>22</v>
      </c>
      <c r="B328" s="38" t="s">
        <v>73</v>
      </c>
      <c r="C328" s="39" t="s">
        <v>468</v>
      </c>
      <c r="D328" s="39" t="s">
        <v>469</v>
      </c>
      <c r="E328" s="38"/>
      <c r="F328" s="40"/>
      <c r="G328" s="78" t="s">
        <v>76</v>
      </c>
      <c r="H328" s="39" t="s">
        <v>433</v>
      </c>
      <c r="I328" s="41"/>
      <c r="J328" s="42">
        <v>1</v>
      </c>
      <c r="K328" s="43">
        <v>17.4</v>
      </c>
      <c r="L328" s="43">
        <v>17.4</v>
      </c>
      <c r="M328" s="44">
        <f>IFERROR(N328+P328+Q328,0)</f>
        <v>978146</v>
      </c>
      <c r="N328" s="43">
        <v>544827.32</v>
      </c>
      <c r="O328" s="43">
        <v>0</v>
      </c>
      <c r="P328" s="43">
        <v>324989.01</v>
      </c>
      <c r="Q328" s="43">
        <v>108329.67</v>
      </c>
      <c r="R328" s="43">
        <v>544827.32</v>
      </c>
      <c r="S328" s="43">
        <v>113453</v>
      </c>
      <c r="T328" s="43">
        <v>824672.83905</v>
      </c>
      <c r="U328" s="45"/>
      <c r="V328" s="46"/>
      <c r="W328" s="46">
        <v>45862</v>
      </c>
      <c r="X328"/>
      <c r="Y328"/>
    </row>
    <row r="329" spans="1:25">
      <c r="A329" s="37">
        <v>23</v>
      </c>
      <c r="B329" s="38" t="s">
        <v>73</v>
      </c>
      <c r="C329" s="39" t="s">
        <v>470</v>
      </c>
      <c r="D329" s="39" t="s">
        <v>471</v>
      </c>
      <c r="E329" s="38"/>
      <c r="F329" s="40"/>
      <c r="G329" s="78" t="s">
        <v>76</v>
      </c>
      <c r="H329" s="39" t="s">
        <v>433</v>
      </c>
      <c r="I329" s="41"/>
      <c r="J329" s="42">
        <v>1</v>
      </c>
      <c r="K329" s="43">
        <v>22.5</v>
      </c>
      <c r="L329" s="43">
        <v>22.5</v>
      </c>
      <c r="M329" s="44">
        <f>IFERROR(N329+P329+Q329,0)</f>
        <v>1344500</v>
      </c>
      <c r="N329" s="43">
        <v>748886.5</v>
      </c>
      <c r="O329" s="43">
        <v>0</v>
      </c>
      <c r="P329" s="43">
        <v>446710.12</v>
      </c>
      <c r="Q329" s="43">
        <v>148903.38</v>
      </c>
      <c r="R329" s="43">
        <v>748886.5</v>
      </c>
      <c r="S329" s="43">
        <v>113453</v>
      </c>
      <c r="T329" s="43">
        <v>1066387.291875</v>
      </c>
      <c r="U329" s="45"/>
      <c r="V329" s="46"/>
      <c r="W329" s="46">
        <v>45994</v>
      </c>
      <c r="X329"/>
      <c r="Y329"/>
    </row>
    <row r="330" spans="1:25">
      <c r="A330" s="37">
        <v>24</v>
      </c>
      <c r="B330" s="38" t="s">
        <v>73</v>
      </c>
      <c r="C330" s="39" t="s">
        <v>126</v>
      </c>
      <c r="D330" s="39" t="s">
        <v>472</v>
      </c>
      <c r="E330" s="38"/>
      <c r="F330" s="40"/>
      <c r="G330" s="78" t="s">
        <v>76</v>
      </c>
      <c r="H330" s="39" t="s">
        <v>433</v>
      </c>
      <c r="I330" s="41"/>
      <c r="J330" s="42">
        <v>1</v>
      </c>
      <c r="K330" s="43">
        <v>55.2</v>
      </c>
      <c r="L330" s="43">
        <v>55.2</v>
      </c>
      <c r="M330" s="44">
        <f>IFERROR(N330+P330+Q330,0)</f>
        <v>3746419</v>
      </c>
      <c r="N330" s="43">
        <v>2086755.38</v>
      </c>
      <c r="O330" s="43">
        <v>0</v>
      </c>
      <c r="P330" s="43">
        <v>1244747.71</v>
      </c>
      <c r="Q330" s="43">
        <v>414915.91</v>
      </c>
      <c r="R330" s="43">
        <v>2086755.38</v>
      </c>
      <c r="S330" s="43">
        <v>113453</v>
      </c>
      <c r="T330" s="43">
        <v>2616203.4894</v>
      </c>
      <c r="U330" s="45"/>
      <c r="V330" s="46"/>
      <c r="W330" s="46">
        <v>45972</v>
      </c>
      <c r="X330"/>
      <c r="Y330"/>
    </row>
    <row r="331" spans="1:25">
      <c r="A331" s="37">
        <v>25</v>
      </c>
      <c r="B331" s="38" t="s">
        <v>73</v>
      </c>
      <c r="C331" s="39" t="s">
        <v>473</v>
      </c>
      <c r="D331" s="39" t="s">
        <v>474</v>
      </c>
      <c r="E331" s="38"/>
      <c r="F331" s="40"/>
      <c r="G331" s="78" t="s">
        <v>76</v>
      </c>
      <c r="H331" s="39" t="s">
        <v>433</v>
      </c>
      <c r="I331" s="41"/>
      <c r="J331" s="42">
        <v>1</v>
      </c>
      <c r="K331" s="43">
        <v>30.6</v>
      </c>
      <c r="L331" s="43">
        <v>30.6</v>
      </c>
      <c r="M331" s="44">
        <f>IFERROR(N331+P331+Q331,0)</f>
        <v>1836577</v>
      </c>
      <c r="N331" s="43">
        <v>1022973.39</v>
      </c>
      <c r="O331" s="43">
        <v>0</v>
      </c>
      <c r="P331" s="43">
        <v>610202.71</v>
      </c>
      <c r="Q331" s="43">
        <v>203400.9</v>
      </c>
      <c r="R331" s="43">
        <v>1022973.39</v>
      </c>
      <c r="S331" s="43">
        <v>113453</v>
      </c>
      <c r="T331" s="43">
        <v>1450286.71695</v>
      </c>
      <c r="U331" s="45"/>
      <c r="V331" s="46"/>
      <c r="W331" s="46">
        <v>45847</v>
      </c>
      <c r="X331"/>
      <c r="Y331"/>
    </row>
    <row r="332" spans="1:25">
      <c r="A332" s="37">
        <v>26</v>
      </c>
      <c r="B332" s="38" t="s">
        <v>73</v>
      </c>
      <c r="C332" s="39" t="s">
        <v>475</v>
      </c>
      <c r="D332" s="39" t="s">
        <v>476</v>
      </c>
      <c r="E332" s="38"/>
      <c r="F332" s="40"/>
      <c r="G332" s="78" t="s">
        <v>76</v>
      </c>
      <c r="H332" s="39" t="s">
        <v>433</v>
      </c>
      <c r="I332" s="41"/>
      <c r="J332" s="42">
        <v>1</v>
      </c>
      <c r="K332" s="43">
        <v>45.5</v>
      </c>
      <c r="L332" s="43">
        <v>45.5</v>
      </c>
      <c r="M332" s="44">
        <f>IFERROR(N332+P332+Q332,0)</f>
        <v>1378957</v>
      </c>
      <c r="N332" s="43">
        <v>768079.05</v>
      </c>
      <c r="O332" s="43">
        <v>0</v>
      </c>
      <c r="P332" s="43">
        <v>458158.46</v>
      </c>
      <c r="Q332" s="43">
        <v>152719.49</v>
      </c>
      <c r="R332" s="43">
        <v>768079.05</v>
      </c>
      <c r="S332" s="43">
        <v>113453</v>
      </c>
      <c r="T332" s="43">
        <v>2156472.079125</v>
      </c>
      <c r="U332" s="45"/>
      <c r="V332" s="46"/>
      <c r="W332" s="46">
        <v>45705</v>
      </c>
      <c r="X332"/>
      <c r="Y332"/>
    </row>
    <row r="333" spans="1:25">
      <c r="A333" s="37">
        <v>27</v>
      </c>
      <c r="B333" s="38" t="s">
        <v>73</v>
      </c>
      <c r="C333" s="39" t="s">
        <v>477</v>
      </c>
      <c r="D333" s="39" t="s">
        <v>478</v>
      </c>
      <c r="E333" s="38"/>
      <c r="F333" s="40"/>
      <c r="G333" s="78" t="s">
        <v>76</v>
      </c>
      <c r="H333" s="39" t="s">
        <v>433</v>
      </c>
      <c r="I333" s="41"/>
      <c r="J333" s="42">
        <v>1</v>
      </c>
      <c r="K333" s="43">
        <v>51.6</v>
      </c>
      <c r="L333" s="43">
        <v>51.6</v>
      </c>
      <c r="M333" s="44">
        <f>IFERROR(N333+P333+Q333,0)</f>
        <v>2919594</v>
      </c>
      <c r="N333" s="43">
        <v>1626213.86</v>
      </c>
      <c r="O333" s="43">
        <v>0</v>
      </c>
      <c r="P333" s="43">
        <v>970035.1</v>
      </c>
      <c r="Q333" s="43">
        <v>323345.04</v>
      </c>
      <c r="R333" s="43">
        <v>1626213.86</v>
      </c>
      <c r="S333" s="43">
        <v>113453</v>
      </c>
      <c r="T333" s="43">
        <v>2445581.5227</v>
      </c>
      <c r="U333" s="45"/>
      <c r="V333" s="46"/>
      <c r="W333" s="46">
        <v>45994</v>
      </c>
      <c r="X333"/>
      <c r="Y333"/>
    </row>
    <row r="334" spans="1:25">
      <c r="A334" s="37">
        <v>28</v>
      </c>
      <c r="B334" s="38" t="s">
        <v>73</v>
      </c>
      <c r="C334" s="39" t="s">
        <v>479</v>
      </c>
      <c r="D334" s="39" t="s">
        <v>480</v>
      </c>
      <c r="E334" s="38"/>
      <c r="F334" s="40"/>
      <c r="G334" s="78" t="s">
        <v>76</v>
      </c>
      <c r="H334" s="39" t="s">
        <v>433</v>
      </c>
      <c r="I334" s="41"/>
      <c r="J334" s="42">
        <v>1</v>
      </c>
      <c r="K334" s="43">
        <v>28.8</v>
      </c>
      <c r="L334" s="43">
        <v>28.8</v>
      </c>
      <c r="M334" s="44">
        <f>IFERROR(N334+P334+Q334,0)</f>
        <v>2107664</v>
      </c>
      <c r="N334" s="43">
        <v>1173968.85</v>
      </c>
      <c r="O334" s="43">
        <v>0</v>
      </c>
      <c r="P334" s="43">
        <v>700271.36</v>
      </c>
      <c r="Q334" s="43">
        <v>233423.79</v>
      </c>
      <c r="R334" s="43">
        <v>1173968.85</v>
      </c>
      <c r="S334" s="43">
        <v>113453</v>
      </c>
      <c r="T334" s="43">
        <v>1364975.7336</v>
      </c>
      <c r="U334" s="45"/>
      <c r="V334" s="46"/>
      <c r="W334" s="46">
        <v>45994</v>
      </c>
      <c r="X334"/>
      <c r="Y334"/>
    </row>
    <row r="335" spans="1:25">
      <c r="A335" s="37">
        <v>29</v>
      </c>
      <c r="B335" s="38" t="s">
        <v>73</v>
      </c>
      <c r="C335" s="39" t="s">
        <v>481</v>
      </c>
      <c r="D335" s="39" t="s">
        <v>482</v>
      </c>
      <c r="E335" s="38"/>
      <c r="F335" s="40"/>
      <c r="G335" s="78" t="s">
        <v>76</v>
      </c>
      <c r="H335" s="39" t="s">
        <v>433</v>
      </c>
      <c r="I335" s="41"/>
      <c r="J335" s="42">
        <v>1</v>
      </c>
      <c r="K335" s="43">
        <v>34.4</v>
      </c>
      <c r="L335" s="43">
        <v>34.4</v>
      </c>
      <c r="M335" s="44">
        <f>IFERROR(N335+P335+Q335,0)</f>
        <v>2385135</v>
      </c>
      <c r="N335" s="43">
        <v>1328520.19</v>
      </c>
      <c r="O335" s="43">
        <v>0</v>
      </c>
      <c r="P335" s="43">
        <v>792461.11</v>
      </c>
      <c r="Q335" s="43">
        <v>264153.7</v>
      </c>
      <c r="R335" s="43">
        <v>1328520.19</v>
      </c>
      <c r="S335" s="43">
        <v>113453</v>
      </c>
      <c r="T335" s="43">
        <v>1630387.6818</v>
      </c>
      <c r="U335" s="45"/>
      <c r="V335" s="46"/>
      <c r="W335" s="46">
        <v>45994</v>
      </c>
      <c r="X335"/>
      <c r="Y335"/>
    </row>
    <row r="336" spans="1:25">
      <c r="A336" s="37">
        <v>30</v>
      </c>
      <c r="B336" s="38" t="s">
        <v>73</v>
      </c>
      <c r="C336" s="39" t="s">
        <v>481</v>
      </c>
      <c r="D336" s="39" t="s">
        <v>483</v>
      </c>
      <c r="E336" s="38"/>
      <c r="F336" s="40"/>
      <c r="G336" s="78" t="s">
        <v>76</v>
      </c>
      <c r="H336" s="39" t="s">
        <v>433</v>
      </c>
      <c r="I336" s="41"/>
      <c r="J336" s="42">
        <v>1</v>
      </c>
      <c r="K336" s="43">
        <v>41.3</v>
      </c>
      <c r="L336" s="43">
        <v>41.3</v>
      </c>
      <c r="M336" s="44">
        <f>IFERROR(N336+P336+Q336,0)</f>
        <v>2919908</v>
      </c>
      <c r="N336" s="43">
        <v>1626388.76</v>
      </c>
      <c r="O336" s="43">
        <v>0</v>
      </c>
      <c r="P336" s="43">
        <v>970139.43</v>
      </c>
      <c r="Q336" s="43">
        <v>323379.81</v>
      </c>
      <c r="R336" s="43">
        <v>1626388.76</v>
      </c>
      <c r="S336" s="43">
        <v>113453</v>
      </c>
      <c r="T336" s="43">
        <v>1957413.117975</v>
      </c>
      <c r="U336" s="45"/>
      <c r="V336" s="46"/>
      <c r="W336" s="46"/>
      <c r="X336"/>
      <c r="Y336"/>
    </row>
    <row r="337" spans="1:25">
      <c r="A337" s="37">
        <v>31</v>
      </c>
      <c r="B337" s="38" t="s">
        <v>73</v>
      </c>
      <c r="C337" s="39" t="s">
        <v>150</v>
      </c>
      <c r="D337" s="39" t="s">
        <v>484</v>
      </c>
      <c r="E337" s="38"/>
      <c r="F337" s="40"/>
      <c r="G337" s="78" t="s">
        <v>76</v>
      </c>
      <c r="H337" s="39" t="s">
        <v>433</v>
      </c>
      <c r="I337" s="41"/>
      <c r="J337" s="42">
        <v>1</v>
      </c>
      <c r="K337" s="43">
        <v>18.8</v>
      </c>
      <c r="L337" s="43">
        <v>18.8</v>
      </c>
      <c r="M337" s="44">
        <f>IFERROR(N337+P337+Q337,0)</f>
        <v>1135719</v>
      </c>
      <c r="N337" s="43">
        <v>632595.48</v>
      </c>
      <c r="O337" s="43">
        <v>0</v>
      </c>
      <c r="P337" s="43">
        <v>377342.64</v>
      </c>
      <c r="Q337" s="43">
        <v>125780.88</v>
      </c>
      <c r="R337" s="43">
        <v>632595.48</v>
      </c>
      <c r="S337" s="43">
        <v>113453</v>
      </c>
      <c r="T337" s="43">
        <v>891025.8261</v>
      </c>
      <c r="U337" s="45"/>
      <c r="V337" s="46"/>
      <c r="W337" s="46">
        <v>45946</v>
      </c>
      <c r="X337"/>
      <c r="Y337"/>
    </row>
    <row r="338" spans="1:25">
      <c r="A338" s="37">
        <v>32</v>
      </c>
      <c r="B338" s="38" t="s">
        <v>73</v>
      </c>
      <c r="C338" s="39" t="s">
        <v>155</v>
      </c>
      <c r="D338" s="39" t="s">
        <v>485</v>
      </c>
      <c r="E338" s="38"/>
      <c r="F338" s="40"/>
      <c r="G338" s="78" t="s">
        <v>76</v>
      </c>
      <c r="H338" s="39" t="s">
        <v>433</v>
      </c>
      <c r="I338" s="41"/>
      <c r="J338" s="42">
        <v>1</v>
      </c>
      <c r="K338" s="43">
        <v>23.6</v>
      </c>
      <c r="L338" s="43">
        <v>23.6</v>
      </c>
      <c r="M338" s="44">
        <f>IFERROR(N338+P338+Q338,0)</f>
        <v>1521764</v>
      </c>
      <c r="N338" s="43">
        <v>847622.55</v>
      </c>
      <c r="O338" s="43">
        <v>0</v>
      </c>
      <c r="P338" s="43">
        <v>505606.09</v>
      </c>
      <c r="Q338" s="43">
        <v>168535.36</v>
      </c>
      <c r="R338" s="43">
        <v>847622.55</v>
      </c>
      <c r="S338" s="43">
        <v>113453</v>
      </c>
      <c r="T338" s="43">
        <v>1118521.7817</v>
      </c>
      <c r="U338" s="45"/>
      <c r="V338" s="46"/>
      <c r="W338" s="46">
        <v>45957</v>
      </c>
      <c r="X338"/>
      <c r="Y338"/>
    </row>
    <row r="339" spans="1:25">
      <c r="A339" s="37">
        <v>33</v>
      </c>
      <c r="B339" s="38" t="s">
        <v>73</v>
      </c>
      <c r="C339" s="39" t="s">
        <v>155</v>
      </c>
      <c r="D339" s="39" t="s">
        <v>486</v>
      </c>
      <c r="E339" s="38"/>
      <c r="F339" s="40"/>
      <c r="G339" s="78" t="s">
        <v>76</v>
      </c>
      <c r="H339" s="39" t="s">
        <v>433</v>
      </c>
      <c r="I339" s="41"/>
      <c r="J339" s="42">
        <v>1</v>
      </c>
      <c r="K339" s="43">
        <v>38</v>
      </c>
      <c r="L339" s="43">
        <v>38</v>
      </c>
      <c r="M339" s="44">
        <f>IFERROR(N339+P339+Q339,0)</f>
        <v>2207267</v>
      </c>
      <c r="N339" s="43">
        <v>1229447.72</v>
      </c>
      <c r="O339" s="43">
        <v>0</v>
      </c>
      <c r="P339" s="43">
        <v>733364.46</v>
      </c>
      <c r="Q339" s="43">
        <v>244454.82</v>
      </c>
      <c r="R339" s="43">
        <v>1229447.72</v>
      </c>
      <c r="S339" s="43">
        <v>113453</v>
      </c>
      <c r="T339" s="43">
        <v>1801009.6485</v>
      </c>
      <c r="U339" s="45"/>
      <c r="V339" s="46"/>
      <c r="W339" s="46">
        <v>45971</v>
      </c>
      <c r="X339"/>
      <c r="Y339"/>
    </row>
    <row r="340" spans="1:25">
      <c r="A340" s="37">
        <v>34</v>
      </c>
      <c r="B340" s="38" t="s">
        <v>73</v>
      </c>
      <c r="C340" s="39" t="s">
        <v>157</v>
      </c>
      <c r="D340" s="39" t="s">
        <v>487</v>
      </c>
      <c r="E340" s="38"/>
      <c r="F340" s="40"/>
      <c r="G340" s="78" t="s">
        <v>76</v>
      </c>
      <c r="H340" s="39" t="s">
        <v>433</v>
      </c>
      <c r="I340" s="41"/>
      <c r="J340" s="42">
        <v>1</v>
      </c>
      <c r="K340" s="43">
        <v>17.4</v>
      </c>
      <c r="L340" s="43">
        <v>17.4</v>
      </c>
      <c r="M340" s="44">
        <f>IFERROR(N340+P340+Q340,0)</f>
        <v>1181700</v>
      </c>
      <c r="N340" s="43">
        <v>658206.9</v>
      </c>
      <c r="O340" s="43">
        <v>0</v>
      </c>
      <c r="P340" s="43">
        <v>392619.82</v>
      </c>
      <c r="Q340" s="43">
        <v>130873.28</v>
      </c>
      <c r="R340" s="43">
        <v>658206.9</v>
      </c>
      <c r="S340" s="43">
        <v>113453</v>
      </c>
      <c r="T340" s="43">
        <v>824672.83905</v>
      </c>
      <c r="U340" s="45"/>
      <c r="V340" s="46"/>
      <c r="W340" s="46"/>
      <c r="X340"/>
      <c r="Y340"/>
    </row>
    <row r="341" spans="1:25">
      <c r="A341" s="37">
        <v>35</v>
      </c>
      <c r="B341" s="38" t="s">
        <v>73</v>
      </c>
      <c r="C341" s="39" t="s">
        <v>488</v>
      </c>
      <c r="D341" s="39" t="s">
        <v>489</v>
      </c>
      <c r="E341" s="38"/>
      <c r="F341" s="40"/>
      <c r="G341" s="78" t="s">
        <v>76</v>
      </c>
      <c r="H341" s="39" t="s">
        <v>433</v>
      </c>
      <c r="I341" s="41"/>
      <c r="J341" s="42">
        <v>1</v>
      </c>
      <c r="K341" s="43">
        <v>52.5</v>
      </c>
      <c r="L341" s="43">
        <v>52.5</v>
      </c>
      <c r="M341" s="44">
        <f>IFERROR(N341+P341+Q341,0)</f>
        <v>3333724</v>
      </c>
      <c r="N341" s="43">
        <v>1856884.27</v>
      </c>
      <c r="O341" s="43">
        <v>0</v>
      </c>
      <c r="P341" s="43">
        <v>1107629.8</v>
      </c>
      <c r="Q341" s="43">
        <v>369209.93</v>
      </c>
      <c r="R341" s="43">
        <v>1856884.27</v>
      </c>
      <c r="S341" s="43">
        <v>113453</v>
      </c>
      <c r="T341" s="43">
        <v>2488237.014375</v>
      </c>
      <c r="U341" s="45"/>
      <c r="V341" s="46"/>
      <c r="W341" s="46">
        <v>45945</v>
      </c>
      <c r="X341"/>
      <c r="Y341"/>
    </row>
    <row r="342" spans="1:25">
      <c r="A342" s="37">
        <v>36</v>
      </c>
      <c r="B342" s="38" t="s">
        <v>73</v>
      </c>
      <c r="C342" s="39" t="s">
        <v>490</v>
      </c>
      <c r="D342" s="39" t="s">
        <v>491</v>
      </c>
      <c r="E342" s="38"/>
      <c r="F342" s="40"/>
      <c r="G342" s="78" t="s">
        <v>76</v>
      </c>
      <c r="H342" s="39" t="s">
        <v>433</v>
      </c>
      <c r="I342" s="41"/>
      <c r="J342" s="42">
        <v>1</v>
      </c>
      <c r="K342" s="43">
        <v>17.7</v>
      </c>
      <c r="L342" s="43">
        <v>17.7</v>
      </c>
      <c r="M342" s="44">
        <f>IFERROR(N342+P342+Q342,0)</f>
        <v>988007</v>
      </c>
      <c r="N342" s="43">
        <v>550319.9</v>
      </c>
      <c r="O342" s="43">
        <v>0</v>
      </c>
      <c r="P342" s="43">
        <v>328265.32</v>
      </c>
      <c r="Q342" s="43">
        <v>109421.78</v>
      </c>
      <c r="R342" s="43">
        <v>550319.9</v>
      </c>
      <c r="S342" s="43">
        <v>113453</v>
      </c>
      <c r="T342" s="43">
        <v>838891.336275</v>
      </c>
      <c r="U342" s="45"/>
      <c r="V342" s="46"/>
      <c r="W342" s="46">
        <v>45818</v>
      </c>
      <c r="X342"/>
      <c r="Y342"/>
    </row>
    <row r="343" spans="1:25">
      <c r="A343" s="37">
        <v>37</v>
      </c>
      <c r="B343" s="38" t="s">
        <v>73</v>
      </c>
      <c r="C343" s="39" t="s">
        <v>492</v>
      </c>
      <c r="D343" s="39" t="s">
        <v>491</v>
      </c>
      <c r="E343" s="38"/>
      <c r="F343" s="40"/>
      <c r="G343" s="78" t="s">
        <v>76</v>
      </c>
      <c r="H343" s="39" t="s">
        <v>433</v>
      </c>
      <c r="I343" s="41"/>
      <c r="J343" s="42">
        <v>1</v>
      </c>
      <c r="K343" s="43">
        <v>50.5</v>
      </c>
      <c r="L343" s="43">
        <v>50.5</v>
      </c>
      <c r="M343" s="44">
        <f>IFERROR(N343+P343+Q343,0)</f>
        <v>2843701</v>
      </c>
      <c r="N343" s="43">
        <v>1583941.46</v>
      </c>
      <c r="O343" s="43">
        <v>0</v>
      </c>
      <c r="P343" s="43">
        <v>944819.65</v>
      </c>
      <c r="Q343" s="43">
        <v>314939.89</v>
      </c>
      <c r="R343" s="43">
        <v>1583941.46</v>
      </c>
      <c r="S343" s="43">
        <v>113453</v>
      </c>
      <c r="T343" s="43">
        <v>2393447.032875</v>
      </c>
      <c r="U343" s="45"/>
      <c r="V343" s="46"/>
      <c r="W343" s="46">
        <v>45817</v>
      </c>
      <c r="X343"/>
      <c r="Y343"/>
    </row>
    <row r="344" spans="1:25">
      <c r="A344" s="37">
        <v>38</v>
      </c>
      <c r="B344" s="38" t="s">
        <v>73</v>
      </c>
      <c r="C344" s="39" t="s">
        <v>162</v>
      </c>
      <c r="D344" s="39" t="s">
        <v>493</v>
      </c>
      <c r="E344" s="38"/>
      <c r="F344" s="40"/>
      <c r="G344" s="78" t="s">
        <v>76</v>
      </c>
      <c r="H344" s="39" t="s">
        <v>433</v>
      </c>
      <c r="I344" s="41"/>
      <c r="J344" s="42">
        <v>1</v>
      </c>
      <c r="K344" s="43">
        <v>42.1</v>
      </c>
      <c r="L344" s="43">
        <v>42.1</v>
      </c>
      <c r="M344" s="44">
        <f>IFERROR(N344+P344+Q344,0)</f>
        <v>2755276</v>
      </c>
      <c r="N344" s="43">
        <v>1534688.73</v>
      </c>
      <c r="O344" s="43">
        <v>0</v>
      </c>
      <c r="P344" s="43">
        <v>915440.45</v>
      </c>
      <c r="Q344" s="43">
        <v>305146.82</v>
      </c>
      <c r="R344" s="43">
        <v>1534688.73</v>
      </c>
      <c r="S344" s="43">
        <v>113453</v>
      </c>
      <c r="T344" s="43">
        <v>1995329.110575</v>
      </c>
      <c r="U344" s="45"/>
      <c r="V344" s="46"/>
      <c r="W344" s="46">
        <v>45972</v>
      </c>
      <c r="X344"/>
      <c r="Y344"/>
    </row>
    <row r="345" spans="1:25">
      <c r="A345" s="37">
        <v>39</v>
      </c>
      <c r="B345" s="38" t="s">
        <v>73</v>
      </c>
      <c r="C345" s="39" t="s">
        <v>494</v>
      </c>
      <c r="D345" s="39" t="s">
        <v>495</v>
      </c>
      <c r="E345" s="38"/>
      <c r="F345" s="40"/>
      <c r="G345" s="78" t="s">
        <v>76</v>
      </c>
      <c r="H345" s="39" t="s">
        <v>433</v>
      </c>
      <c r="I345" s="41"/>
      <c r="J345" s="42">
        <v>1</v>
      </c>
      <c r="K345" s="43">
        <v>24.7</v>
      </c>
      <c r="L345" s="43">
        <v>24.7</v>
      </c>
      <c r="M345" s="44">
        <f>IFERROR(N345+P345+Q345,0)</f>
        <v>2017000</v>
      </c>
      <c r="N345" s="43">
        <v>1123469</v>
      </c>
      <c r="O345" s="43">
        <v>0</v>
      </c>
      <c r="P345" s="43">
        <v>670148.25</v>
      </c>
      <c r="Q345" s="43">
        <v>223382.75</v>
      </c>
      <c r="R345" s="43">
        <v>1123469</v>
      </c>
      <c r="S345" s="43">
        <v>113453</v>
      </c>
      <c r="T345" s="43">
        <v>1170656.271525</v>
      </c>
      <c r="U345" s="45"/>
      <c r="V345" s="46"/>
      <c r="W345" s="46">
        <v>45994</v>
      </c>
      <c r="X345"/>
      <c r="Y345"/>
    </row>
    <row r="346" spans="1:25">
      <c r="A346" s="37">
        <v>40</v>
      </c>
      <c r="B346" s="38" t="s">
        <v>73</v>
      </c>
      <c r="C346" s="39" t="s">
        <v>496</v>
      </c>
      <c r="D346" s="39" t="s">
        <v>497</v>
      </c>
      <c r="E346" s="38"/>
      <c r="F346" s="40"/>
      <c r="G346" s="78" t="s">
        <v>76</v>
      </c>
      <c r="H346" s="39" t="s">
        <v>433</v>
      </c>
      <c r="I346" s="41"/>
      <c r="J346" s="42">
        <v>1</v>
      </c>
      <c r="K346" s="43">
        <v>51.6</v>
      </c>
      <c r="L346" s="43">
        <v>51.6</v>
      </c>
      <c r="M346" s="44">
        <f>IFERROR(N346+P346+Q346,0)</f>
        <v>2817652</v>
      </c>
      <c r="N346" s="43">
        <v>1569432.16</v>
      </c>
      <c r="O346" s="43">
        <v>0</v>
      </c>
      <c r="P346" s="43">
        <v>936164.88</v>
      </c>
      <c r="Q346" s="43">
        <v>312054.96</v>
      </c>
      <c r="R346" s="43">
        <v>1569432.16</v>
      </c>
      <c r="S346" s="43">
        <v>113453</v>
      </c>
      <c r="T346" s="43">
        <v>2445581.5227</v>
      </c>
      <c r="U346" s="45"/>
      <c r="V346" s="46"/>
      <c r="W346" s="46">
        <v>45972</v>
      </c>
      <c r="X346"/>
      <c r="Y346"/>
    </row>
    <row r="347" spans="1:25">
      <c r="A347" s="37">
        <v>41</v>
      </c>
      <c r="B347" s="38" t="s">
        <v>73</v>
      </c>
      <c r="C347" s="39" t="s">
        <v>498</v>
      </c>
      <c r="D347" s="39" t="s">
        <v>499</v>
      </c>
      <c r="E347" s="38"/>
      <c r="F347" s="40"/>
      <c r="G347" s="78" t="s">
        <v>76</v>
      </c>
      <c r="H347" s="39" t="s">
        <v>433</v>
      </c>
      <c r="I347" s="41"/>
      <c r="J347" s="42">
        <v>1</v>
      </c>
      <c r="K347" s="43">
        <v>39.7</v>
      </c>
      <c r="L347" s="43">
        <v>39.7</v>
      </c>
      <c r="M347" s="44">
        <f>IFERROR(N347+P347+Q347,0)</f>
        <v>2204459</v>
      </c>
      <c r="N347" s="43">
        <v>1227883.66</v>
      </c>
      <c r="O347" s="43">
        <v>0</v>
      </c>
      <c r="P347" s="43">
        <v>732431.5</v>
      </c>
      <c r="Q347" s="43">
        <v>244143.84</v>
      </c>
      <c r="R347" s="43">
        <v>1227883.66</v>
      </c>
      <c r="S347" s="43">
        <v>113453</v>
      </c>
      <c r="T347" s="43">
        <v>1881581.132775</v>
      </c>
      <c r="U347" s="45"/>
      <c r="V347" s="46"/>
      <c r="W347" s="46">
        <v>45709</v>
      </c>
      <c r="X347"/>
      <c r="Y347"/>
    </row>
    <row r="348" spans="1:25">
      <c r="A348" s="37">
        <v>42</v>
      </c>
      <c r="B348" s="38" t="s">
        <v>73</v>
      </c>
      <c r="C348" s="39" t="s">
        <v>500</v>
      </c>
      <c r="D348" s="39" t="s">
        <v>501</v>
      </c>
      <c r="E348" s="38"/>
      <c r="F348" s="40"/>
      <c r="G348" s="78" t="s">
        <v>76</v>
      </c>
      <c r="H348" s="39" t="s">
        <v>433</v>
      </c>
      <c r="I348" s="41"/>
      <c r="J348" s="42">
        <v>1</v>
      </c>
      <c r="K348" s="43">
        <v>37.3</v>
      </c>
      <c r="L348" s="43">
        <v>37.3</v>
      </c>
      <c r="M348" s="44">
        <f>IFERROR(N348+P348+Q348,0)</f>
        <v>2168292</v>
      </c>
      <c r="N348" s="43">
        <v>1207738.64</v>
      </c>
      <c r="O348" s="43">
        <v>0</v>
      </c>
      <c r="P348" s="43">
        <v>720415.02</v>
      </c>
      <c r="Q348" s="43">
        <v>240138.34</v>
      </c>
      <c r="R348" s="43">
        <v>1207738.64</v>
      </c>
      <c r="S348" s="43">
        <v>113453</v>
      </c>
      <c r="T348" s="43">
        <v>1767833.154975</v>
      </c>
      <c r="U348" s="45"/>
      <c r="V348" s="46"/>
      <c r="W348" s="46">
        <v>45945</v>
      </c>
      <c r="X348"/>
      <c r="Y348"/>
    </row>
    <row r="349" spans="1:25">
      <c r="A349" s="37">
        <v>43</v>
      </c>
      <c r="B349" s="38" t="s">
        <v>73</v>
      </c>
      <c r="C349" s="39" t="s">
        <v>502</v>
      </c>
      <c r="D349" s="39" t="s">
        <v>503</v>
      </c>
      <c r="E349" s="38"/>
      <c r="F349" s="40"/>
      <c r="G349" s="78" t="s">
        <v>76</v>
      </c>
      <c r="H349" s="39" t="s">
        <v>433</v>
      </c>
      <c r="I349" s="41"/>
      <c r="J349" s="42">
        <v>1</v>
      </c>
      <c r="K349" s="43">
        <v>65</v>
      </c>
      <c r="L349" s="43">
        <v>65</v>
      </c>
      <c r="M349" s="44">
        <f>IFERROR(N349+P349+Q349,0)</f>
        <v>3223009</v>
      </c>
      <c r="N349" s="43">
        <v>1795216.01</v>
      </c>
      <c r="O349" s="43">
        <v>0</v>
      </c>
      <c r="P349" s="43">
        <v>1070844.74</v>
      </c>
      <c r="Q349" s="43">
        <v>356948.25</v>
      </c>
      <c r="R349" s="43">
        <v>1795216.01</v>
      </c>
      <c r="S349" s="43">
        <v>113453</v>
      </c>
      <c r="T349" s="43">
        <v>3080674.39875</v>
      </c>
      <c r="U349" s="45"/>
      <c r="V349" s="46"/>
      <c r="W349" s="46">
        <v>45861</v>
      </c>
      <c r="X349"/>
      <c r="Y349"/>
    </row>
    <row r="350" spans="1:25">
      <c r="A350" s="37">
        <v>44</v>
      </c>
      <c r="B350" s="38" t="s">
        <v>73</v>
      </c>
      <c r="C350" s="39" t="s">
        <v>504</v>
      </c>
      <c r="D350" s="39" t="s">
        <v>505</v>
      </c>
      <c r="E350" s="38"/>
      <c r="F350" s="40"/>
      <c r="G350" s="78" t="s">
        <v>76</v>
      </c>
      <c r="H350" s="39" t="s">
        <v>433</v>
      </c>
      <c r="I350" s="41"/>
      <c r="J350" s="42">
        <v>1</v>
      </c>
      <c r="K350" s="43">
        <v>19.5</v>
      </c>
      <c r="L350" s="43">
        <v>19.5</v>
      </c>
      <c r="M350" s="44">
        <f>IFERROR(N350+P350+Q350,0)</f>
        <v>1147430</v>
      </c>
      <c r="N350" s="43">
        <v>639118.51</v>
      </c>
      <c r="O350" s="43">
        <v>0</v>
      </c>
      <c r="P350" s="43">
        <v>381233.62</v>
      </c>
      <c r="Q350" s="43">
        <v>127077.87</v>
      </c>
      <c r="R350" s="43">
        <v>639118.51</v>
      </c>
      <c r="S350" s="43">
        <v>113453</v>
      </c>
      <c r="T350" s="43">
        <v>924202.319625</v>
      </c>
      <c r="U350" s="45"/>
      <c r="V350" s="46"/>
      <c r="W350" s="46">
        <v>45709</v>
      </c>
      <c r="X350"/>
      <c r="Y350"/>
    </row>
    <row r="351" spans="1:25">
      <c r="A351" s="37">
        <v>45</v>
      </c>
      <c r="B351" s="38" t="s">
        <v>73</v>
      </c>
      <c r="C351" s="39" t="s">
        <v>185</v>
      </c>
      <c r="D351" s="39" t="s">
        <v>506</v>
      </c>
      <c r="E351" s="38"/>
      <c r="F351" s="40"/>
      <c r="G351" s="78" t="s">
        <v>76</v>
      </c>
      <c r="H351" s="39" t="s">
        <v>433</v>
      </c>
      <c r="I351" s="41"/>
      <c r="J351" s="42">
        <v>1</v>
      </c>
      <c r="K351" s="43">
        <v>40</v>
      </c>
      <c r="L351" s="43">
        <v>40</v>
      </c>
      <c r="M351" s="44">
        <f>IFERROR(N351+P351+Q351,0)</f>
        <v>2664715</v>
      </c>
      <c r="N351" s="43">
        <v>1484246.25</v>
      </c>
      <c r="O351" s="43">
        <v>0</v>
      </c>
      <c r="P351" s="43">
        <v>885351.56</v>
      </c>
      <c r="Q351" s="43">
        <v>295117.19</v>
      </c>
      <c r="R351" s="43">
        <v>1484246.25</v>
      </c>
      <c r="S351" s="43">
        <v>113453</v>
      </c>
      <c r="T351" s="43">
        <v>1895799.63</v>
      </c>
      <c r="U351" s="45"/>
      <c r="V351" s="46"/>
      <c r="W351" s="46">
        <v>45972</v>
      </c>
      <c r="X351"/>
      <c r="Y351"/>
    </row>
    <row r="352" spans="1:25">
      <c r="A352" s="37">
        <v>46</v>
      </c>
      <c r="B352" s="38" t="s">
        <v>73</v>
      </c>
      <c r="C352" s="39" t="s">
        <v>189</v>
      </c>
      <c r="D352" s="39" t="s">
        <v>507</v>
      </c>
      <c r="E352" s="38"/>
      <c r="F352" s="40"/>
      <c r="G352" s="78" t="s">
        <v>76</v>
      </c>
      <c r="H352" s="39" t="s">
        <v>433</v>
      </c>
      <c r="I352" s="41"/>
      <c r="J352" s="42">
        <v>1</v>
      </c>
      <c r="K352" s="43">
        <v>38.1</v>
      </c>
      <c r="L352" s="43">
        <v>38.1</v>
      </c>
      <c r="M352" s="44">
        <f>IFERROR(N352+P352+Q352,0)</f>
        <v>2404172</v>
      </c>
      <c r="N352" s="43">
        <v>1339123.8</v>
      </c>
      <c r="O352" s="43">
        <v>0</v>
      </c>
      <c r="P352" s="43">
        <v>798786.15</v>
      </c>
      <c r="Q352" s="43">
        <v>266262.05</v>
      </c>
      <c r="R352" s="43">
        <v>1339123.8</v>
      </c>
      <c r="S352" s="43">
        <v>113453</v>
      </c>
      <c r="T352" s="43">
        <v>1805749.147575</v>
      </c>
      <c r="U352" s="45"/>
      <c r="V352" s="46"/>
      <c r="W352" s="46">
        <v>45898</v>
      </c>
      <c r="X352"/>
      <c r="Y352"/>
    </row>
    <row r="353" spans="1:25">
      <c r="A353" s="37">
        <v>47</v>
      </c>
      <c r="B353" s="38" t="s">
        <v>73</v>
      </c>
      <c r="C353" s="39" t="s">
        <v>195</v>
      </c>
      <c r="D353" s="39" t="s">
        <v>508</v>
      </c>
      <c r="E353" s="38"/>
      <c r="F353" s="40"/>
      <c r="G353" s="78" t="s">
        <v>76</v>
      </c>
      <c r="H353" s="39" t="s">
        <v>433</v>
      </c>
      <c r="I353" s="41"/>
      <c r="J353" s="42">
        <v>1</v>
      </c>
      <c r="K353" s="43">
        <v>37.9</v>
      </c>
      <c r="L353" s="43">
        <v>37.9</v>
      </c>
      <c r="M353" s="44">
        <f>IFERROR(N353+P353+Q353,0)</f>
        <v>2201699</v>
      </c>
      <c r="N353" s="43">
        <v>1226346.34</v>
      </c>
      <c r="O353" s="43">
        <v>0</v>
      </c>
      <c r="P353" s="43">
        <v>731514.49</v>
      </c>
      <c r="Q353" s="43">
        <v>243838.17</v>
      </c>
      <c r="R353" s="43">
        <v>1226346.34</v>
      </c>
      <c r="S353" s="43">
        <v>113453</v>
      </c>
      <c r="T353" s="43">
        <v>1796270.149425</v>
      </c>
      <c r="U353" s="45"/>
      <c r="V353" s="46"/>
      <c r="W353" s="46">
        <v>45961</v>
      </c>
      <c r="X353"/>
      <c r="Y353"/>
    </row>
    <row r="354" spans="1:25">
      <c r="A354" s="37">
        <v>48</v>
      </c>
      <c r="B354" s="38" t="s">
        <v>73</v>
      </c>
      <c r="C354" s="39" t="s">
        <v>509</v>
      </c>
      <c r="D354" s="39" t="s">
        <v>510</v>
      </c>
      <c r="E354" s="38"/>
      <c r="F354" s="40"/>
      <c r="G354" s="78" t="s">
        <v>76</v>
      </c>
      <c r="H354" s="39" t="s">
        <v>433</v>
      </c>
      <c r="I354" s="41"/>
      <c r="J354" s="42">
        <v>1</v>
      </c>
      <c r="K354" s="43">
        <v>50.2</v>
      </c>
      <c r="L354" s="43">
        <v>50.2</v>
      </c>
      <c r="M354" s="44">
        <f>IFERROR(N354+P354+Q354,0)</f>
        <v>3236071</v>
      </c>
      <c r="N354" s="43">
        <v>1802491.55</v>
      </c>
      <c r="O354" s="43">
        <v>0</v>
      </c>
      <c r="P354" s="43">
        <v>1075184.59</v>
      </c>
      <c r="Q354" s="43">
        <v>358394.86</v>
      </c>
      <c r="R354" s="43">
        <v>1802491.55</v>
      </c>
      <c r="S354" s="43">
        <v>113453</v>
      </c>
      <c r="T354" s="43">
        <v>2379228.53565</v>
      </c>
      <c r="U354" s="45"/>
      <c r="V354" s="46"/>
      <c r="W354" s="46">
        <v>45972</v>
      </c>
      <c r="X354"/>
      <c r="Y354"/>
    </row>
    <row r="355" spans="1:25">
      <c r="A355" s="37">
        <v>49</v>
      </c>
      <c r="B355" s="38" t="s">
        <v>73</v>
      </c>
      <c r="C355" s="39" t="s">
        <v>509</v>
      </c>
      <c r="D355" s="39" t="s">
        <v>511</v>
      </c>
      <c r="E355" s="38"/>
      <c r="F355" s="40"/>
      <c r="G355" s="78" t="s">
        <v>76</v>
      </c>
      <c r="H355" s="39" t="s">
        <v>433</v>
      </c>
      <c r="I355" s="41"/>
      <c r="J355" s="42">
        <v>1</v>
      </c>
      <c r="K355" s="43">
        <v>53.6</v>
      </c>
      <c r="L355" s="43">
        <v>53.6</v>
      </c>
      <c r="M355" s="44">
        <f>IFERROR(N355+P355+Q355,0)</f>
        <v>2866319</v>
      </c>
      <c r="N355" s="43">
        <v>1596539.68</v>
      </c>
      <c r="O355" s="43">
        <v>0</v>
      </c>
      <c r="P355" s="43">
        <v>952334.49</v>
      </c>
      <c r="Q355" s="43">
        <v>317444.83</v>
      </c>
      <c r="R355" s="43">
        <v>1596539.68</v>
      </c>
      <c r="S355" s="43">
        <v>113453</v>
      </c>
      <c r="T355" s="43">
        <v>2540371.5042</v>
      </c>
      <c r="U355" s="45"/>
      <c r="V355" s="46"/>
      <c r="W355" s="46">
        <v>45847</v>
      </c>
      <c r="X355"/>
      <c r="Y355"/>
    </row>
    <row r="356" spans="1:25">
      <c r="A356" s="37">
        <v>50</v>
      </c>
      <c r="B356" s="38" t="s">
        <v>73</v>
      </c>
      <c r="C356" s="39" t="s">
        <v>512</v>
      </c>
      <c r="D356" s="39" t="s">
        <v>513</v>
      </c>
      <c r="E356" s="38"/>
      <c r="F356" s="40"/>
      <c r="G356" s="78" t="s">
        <v>76</v>
      </c>
      <c r="H356" s="39" t="s">
        <v>433</v>
      </c>
      <c r="I356" s="41"/>
      <c r="J356" s="42">
        <v>1</v>
      </c>
      <c r="K356" s="43">
        <v>30.2</v>
      </c>
      <c r="L356" s="43">
        <v>30.2</v>
      </c>
      <c r="M356" s="44">
        <f>IFERROR(N356+P356+Q356,0)</f>
        <v>1757819</v>
      </c>
      <c r="N356" s="43">
        <v>979105.18</v>
      </c>
      <c r="O356" s="43">
        <v>0</v>
      </c>
      <c r="P356" s="43">
        <v>584035.36</v>
      </c>
      <c r="Q356" s="43">
        <v>194678.46</v>
      </c>
      <c r="R356" s="43">
        <v>979105.18</v>
      </c>
      <c r="S356" s="43">
        <v>113453</v>
      </c>
      <c r="T356" s="43">
        <v>1431328.72065</v>
      </c>
      <c r="U356" s="45"/>
      <c r="V356" s="46"/>
      <c r="W356" s="46">
        <v>45996</v>
      </c>
      <c r="X356"/>
      <c r="Y356"/>
    </row>
    <row r="357" spans="1:25">
      <c r="A357" s="37">
        <v>51</v>
      </c>
      <c r="B357" s="38" t="s">
        <v>73</v>
      </c>
      <c r="C357" s="39" t="s">
        <v>514</v>
      </c>
      <c r="D357" s="39" t="s">
        <v>515</v>
      </c>
      <c r="E357" s="38"/>
      <c r="F357" s="40"/>
      <c r="G357" s="78" t="s">
        <v>76</v>
      </c>
      <c r="H357" s="39" t="s">
        <v>433</v>
      </c>
      <c r="I357" s="41"/>
      <c r="J357" s="42">
        <v>1</v>
      </c>
      <c r="K357" s="43">
        <v>53.7</v>
      </c>
      <c r="L357" s="43">
        <v>53.7</v>
      </c>
      <c r="M357" s="44">
        <f>IFERROR(N357+P357+Q357,0)</f>
        <v>2795583</v>
      </c>
      <c r="N357" s="43">
        <v>1557139.73</v>
      </c>
      <c r="O357" s="43">
        <v>0</v>
      </c>
      <c r="P357" s="43">
        <v>928832.45</v>
      </c>
      <c r="Q357" s="43">
        <v>309610.82</v>
      </c>
      <c r="R357" s="43">
        <v>1557139.73</v>
      </c>
      <c r="S357" s="43">
        <v>113453</v>
      </c>
      <c r="T357" s="43">
        <v>2545111.003275</v>
      </c>
      <c r="U357" s="45"/>
      <c r="V357" s="46"/>
      <c r="W357" s="46">
        <v>45772</v>
      </c>
      <c r="X357"/>
      <c r="Y357"/>
    </row>
    <row r="358" spans="1:25">
      <c r="A358" s="37">
        <v>52</v>
      </c>
      <c r="B358" s="38" t="s">
        <v>73</v>
      </c>
      <c r="C358" s="39" t="s">
        <v>516</v>
      </c>
      <c r="D358" s="39" t="s">
        <v>517</v>
      </c>
      <c r="E358" s="38"/>
      <c r="F358" s="40"/>
      <c r="G358" s="78" t="s">
        <v>76</v>
      </c>
      <c r="H358" s="39" t="s">
        <v>433</v>
      </c>
      <c r="I358" s="41"/>
      <c r="J358" s="42">
        <v>1</v>
      </c>
      <c r="K358" s="43">
        <v>14.8</v>
      </c>
      <c r="L358" s="43">
        <v>14.8</v>
      </c>
      <c r="M358" s="44">
        <f>IFERROR(N358+P358+Q358,0)</f>
        <v>1057765</v>
      </c>
      <c r="N358" s="43">
        <v>589175.1</v>
      </c>
      <c r="O358" s="43">
        <v>0</v>
      </c>
      <c r="P358" s="43">
        <v>351442.42</v>
      </c>
      <c r="Q358" s="43">
        <v>117147.48</v>
      </c>
      <c r="R358" s="43">
        <v>589175.1</v>
      </c>
      <c r="S358" s="43">
        <v>113453</v>
      </c>
      <c r="T358" s="43">
        <v>701445.8631</v>
      </c>
      <c r="U358" s="45"/>
      <c r="V358" s="46"/>
      <c r="W358" s="46">
        <v>45972</v>
      </c>
      <c r="X358"/>
      <c r="Y358"/>
    </row>
    <row r="359" spans="1:25">
      <c r="A359" s="37">
        <v>53</v>
      </c>
      <c r="B359" s="38" t="s">
        <v>73</v>
      </c>
      <c r="C359" s="39" t="s">
        <v>237</v>
      </c>
      <c r="D359" s="39" t="s">
        <v>518</v>
      </c>
      <c r="E359" s="38"/>
      <c r="F359" s="40"/>
      <c r="G359" s="78" t="s">
        <v>76</v>
      </c>
      <c r="H359" s="39" t="s">
        <v>433</v>
      </c>
      <c r="I359" s="41"/>
      <c r="J359" s="42">
        <v>1</v>
      </c>
      <c r="K359" s="43">
        <v>36</v>
      </c>
      <c r="L359" s="43">
        <v>36</v>
      </c>
      <c r="M359" s="44">
        <f>IFERROR(N359+P359+Q359,0)</f>
        <v>2613000</v>
      </c>
      <c r="N359" s="43">
        <v>1455441</v>
      </c>
      <c r="O359" s="43">
        <v>0</v>
      </c>
      <c r="P359" s="43">
        <v>868169.25</v>
      </c>
      <c r="Q359" s="43">
        <v>289389.75</v>
      </c>
      <c r="R359" s="43">
        <v>1455441</v>
      </c>
      <c r="S359" s="43">
        <v>113453</v>
      </c>
      <c r="T359" s="43">
        <v>1706219.667</v>
      </c>
      <c r="U359" s="45"/>
      <c r="V359" s="46"/>
      <c r="W359" s="46">
        <v>45994</v>
      </c>
      <c r="X359"/>
      <c r="Y359"/>
    </row>
    <row r="360" spans="1:25">
      <c r="A360" s="37">
        <v>54</v>
      </c>
      <c r="B360" s="38" t="s">
        <v>73</v>
      </c>
      <c r="C360" s="39" t="s">
        <v>519</v>
      </c>
      <c r="D360" s="39" t="s">
        <v>520</v>
      </c>
      <c r="E360" s="38"/>
      <c r="F360" s="40"/>
      <c r="G360" s="78" t="s">
        <v>76</v>
      </c>
      <c r="H360" s="39" t="s">
        <v>433</v>
      </c>
      <c r="I360" s="41"/>
      <c r="J360" s="42">
        <v>1</v>
      </c>
      <c r="K360" s="43">
        <v>31.1</v>
      </c>
      <c r="L360" s="43">
        <v>31.1</v>
      </c>
      <c r="M360" s="44">
        <f>IFERROR(N360+P360+Q360,0)</f>
        <v>1867036</v>
      </c>
      <c r="N360" s="43">
        <v>1039939.05</v>
      </c>
      <c r="O360" s="43">
        <v>0</v>
      </c>
      <c r="P360" s="43">
        <v>620322.71</v>
      </c>
      <c r="Q360" s="43">
        <v>206774.24</v>
      </c>
      <c r="R360" s="43">
        <v>1039939.05</v>
      </c>
      <c r="S360" s="43">
        <v>113453</v>
      </c>
      <c r="T360" s="43">
        <v>1473984.212325</v>
      </c>
      <c r="U360" s="45"/>
      <c r="V360" s="46"/>
      <c r="W360" s="46">
        <v>45841</v>
      </c>
      <c r="X360"/>
      <c r="Y360"/>
    </row>
    <row r="361" spans="1:25">
      <c r="A361" s="37">
        <v>55</v>
      </c>
      <c r="B361" s="38" t="s">
        <v>73</v>
      </c>
      <c r="C361" s="39" t="s">
        <v>241</v>
      </c>
      <c r="D361" s="39" t="s">
        <v>521</v>
      </c>
      <c r="E361" s="38"/>
      <c r="F361" s="40"/>
      <c r="G361" s="78" t="s">
        <v>76</v>
      </c>
      <c r="H361" s="39" t="s">
        <v>433</v>
      </c>
      <c r="I361" s="41"/>
      <c r="J361" s="42">
        <v>1</v>
      </c>
      <c r="K361" s="43">
        <v>24.5</v>
      </c>
      <c r="L361" s="43">
        <v>24.5</v>
      </c>
      <c r="M361" s="44">
        <f>IFERROR(N361+P361+Q361,0)</f>
        <v>2084698.87</v>
      </c>
      <c r="N361" s="43">
        <v>1161177.27</v>
      </c>
      <c r="O361" s="43">
        <v>0</v>
      </c>
      <c r="P361" s="43">
        <v>692641.2</v>
      </c>
      <c r="Q361" s="43">
        <v>230880.4</v>
      </c>
      <c r="R361" s="43">
        <v>1161177.27</v>
      </c>
      <c r="S361" s="43">
        <v>113453</v>
      </c>
      <c r="T361" s="43">
        <v>1161177.273375</v>
      </c>
      <c r="U361" s="45"/>
      <c r="V361" s="46"/>
      <c r="W361" s="46">
        <v>45954</v>
      </c>
      <c r="X361"/>
      <c r="Y361"/>
    </row>
    <row r="362" spans="1:25">
      <c r="A362" s="37">
        <v>56</v>
      </c>
      <c r="B362" s="38" t="s">
        <v>73</v>
      </c>
      <c r="C362" s="39" t="s">
        <v>243</v>
      </c>
      <c r="D362" s="39" t="s">
        <v>522</v>
      </c>
      <c r="E362" s="38"/>
      <c r="F362" s="40"/>
      <c r="G362" s="78" t="s">
        <v>76</v>
      </c>
      <c r="H362" s="39" t="s">
        <v>433</v>
      </c>
      <c r="I362" s="41"/>
      <c r="J362" s="42">
        <v>1</v>
      </c>
      <c r="K362" s="43">
        <v>23.7</v>
      </c>
      <c r="L362" s="43">
        <v>23.7</v>
      </c>
      <c r="M362" s="44">
        <f>IFERROR(N362+P362+Q362,0)</f>
        <v>1395415</v>
      </c>
      <c r="N362" s="43">
        <v>777246.15</v>
      </c>
      <c r="O362" s="43">
        <v>0</v>
      </c>
      <c r="P362" s="43">
        <v>463626.64</v>
      </c>
      <c r="Q362" s="43">
        <v>154542.21</v>
      </c>
      <c r="R362" s="43">
        <v>777246.15</v>
      </c>
      <c r="S362" s="43">
        <v>113453</v>
      </c>
      <c r="T362" s="43">
        <v>1123261.280775</v>
      </c>
      <c r="U362" s="45"/>
      <c r="V362" s="46"/>
      <c r="W362" s="46">
        <v>45841</v>
      </c>
      <c r="X362"/>
      <c r="Y362"/>
    </row>
    <row r="363" spans="1:25">
      <c r="A363" s="37">
        <v>57</v>
      </c>
      <c r="B363" s="38" t="s">
        <v>73</v>
      </c>
      <c r="C363" s="39" t="s">
        <v>523</v>
      </c>
      <c r="D363" s="39" t="s">
        <v>524</v>
      </c>
      <c r="E363" s="38"/>
      <c r="F363" s="40"/>
      <c r="G363" s="78" t="s">
        <v>76</v>
      </c>
      <c r="H363" s="39" t="s">
        <v>433</v>
      </c>
      <c r="I363" s="41"/>
      <c r="J363" s="42">
        <v>1</v>
      </c>
      <c r="K363" s="43">
        <v>26.2</v>
      </c>
      <c r="L363" s="43">
        <v>26.2</v>
      </c>
      <c r="M363" s="44">
        <f>IFERROR(N363+P363+Q363,0)</f>
        <v>1427870</v>
      </c>
      <c r="N363" s="43">
        <v>795323.59</v>
      </c>
      <c r="O363" s="43">
        <v>0</v>
      </c>
      <c r="P363" s="43">
        <v>474409.81</v>
      </c>
      <c r="Q363" s="43">
        <v>158136.6</v>
      </c>
      <c r="R363" s="43">
        <v>795323.59</v>
      </c>
      <c r="S363" s="43">
        <v>113453</v>
      </c>
      <c r="T363" s="43">
        <v>1241748.75765</v>
      </c>
      <c r="U363" s="45"/>
      <c r="V363" s="46"/>
      <c r="W363" s="46">
        <v>45817</v>
      </c>
      <c r="X363"/>
      <c r="Y363"/>
    </row>
    <row r="364" spans="1:25">
      <c r="A364" s="37">
        <v>58</v>
      </c>
      <c r="B364" s="38" t="s">
        <v>73</v>
      </c>
      <c r="C364" s="39" t="s">
        <v>525</v>
      </c>
      <c r="D364" s="39" t="s">
        <v>526</v>
      </c>
      <c r="E364" s="38"/>
      <c r="F364" s="40"/>
      <c r="G364" s="78" t="s">
        <v>76</v>
      </c>
      <c r="H364" s="39" t="s">
        <v>433</v>
      </c>
      <c r="I364" s="41"/>
      <c r="J364" s="42">
        <v>1</v>
      </c>
      <c r="K364" s="43">
        <v>46.1</v>
      </c>
      <c r="L364" s="43">
        <v>46.1</v>
      </c>
      <c r="M364" s="44">
        <f>IFERROR(N364+P364+Q364,0)</f>
        <v>1562790</v>
      </c>
      <c r="N364" s="43">
        <v>870474.03</v>
      </c>
      <c r="O364" s="43">
        <v>0</v>
      </c>
      <c r="P364" s="43">
        <v>519236.98</v>
      </c>
      <c r="Q364" s="43">
        <v>173078.99</v>
      </c>
      <c r="R364" s="43">
        <v>870474.03</v>
      </c>
      <c r="S364" s="43">
        <v>113453</v>
      </c>
      <c r="T364" s="43">
        <v>2184909.073575</v>
      </c>
      <c r="U364" s="45"/>
      <c r="V364" s="46"/>
      <c r="W364" s="46">
        <v>45705</v>
      </c>
      <c r="X364"/>
      <c r="Y364"/>
    </row>
    <row r="365" spans="1:25">
      <c r="A365" s="37">
        <v>59</v>
      </c>
      <c r="B365" s="38" t="s">
        <v>73</v>
      </c>
      <c r="C365" s="39" t="s">
        <v>527</v>
      </c>
      <c r="D365" s="39" t="s">
        <v>528</v>
      </c>
      <c r="E365" s="38"/>
      <c r="F365" s="40"/>
      <c r="G365" s="78" t="s">
        <v>76</v>
      </c>
      <c r="H365" s="39" t="s">
        <v>433</v>
      </c>
      <c r="I365" s="41"/>
      <c r="J365" s="42">
        <v>1</v>
      </c>
      <c r="K365" s="43">
        <v>41.9</v>
      </c>
      <c r="L365" s="43">
        <v>41.9</v>
      </c>
      <c r="M365" s="44">
        <f>IFERROR(N365+P365+Q365,0)</f>
        <v>2357152</v>
      </c>
      <c r="N365" s="43">
        <v>1312933.66</v>
      </c>
      <c r="O365" s="43">
        <v>0</v>
      </c>
      <c r="P365" s="43">
        <v>783163.75</v>
      </c>
      <c r="Q365" s="43">
        <v>261054.59</v>
      </c>
      <c r="R365" s="43">
        <v>1312933.66</v>
      </c>
      <c r="S365" s="43">
        <v>113453</v>
      </c>
      <c r="T365" s="43">
        <v>1985850.112425</v>
      </c>
      <c r="U365" s="45"/>
      <c r="V365" s="46"/>
      <c r="W365" s="46">
        <v>45855</v>
      </c>
      <c r="X365"/>
      <c r="Y365"/>
    </row>
    <row r="366" spans="1:25">
      <c r="A366" s="37">
        <v>60</v>
      </c>
      <c r="B366" s="38" t="s">
        <v>73</v>
      </c>
      <c r="C366" s="39" t="s">
        <v>277</v>
      </c>
      <c r="D366" s="39">
        <v>729</v>
      </c>
      <c r="E366" s="38"/>
      <c r="F366" s="40"/>
      <c r="G366" s="78" t="s">
        <v>76</v>
      </c>
      <c r="H366" s="39" t="s">
        <v>433</v>
      </c>
      <c r="I366" s="41"/>
      <c r="J366" s="42">
        <v>1</v>
      </c>
      <c r="K366" s="43">
        <v>15.6</v>
      </c>
      <c r="L366" s="43">
        <v>15.6</v>
      </c>
      <c r="M366" s="44">
        <f>IFERROR(N366+P366+Q366,0)</f>
        <v>935000</v>
      </c>
      <c r="N366" s="43">
        <v>520795</v>
      </c>
      <c r="O366" s="43">
        <v>0</v>
      </c>
      <c r="P366" s="43">
        <v>310653.75</v>
      </c>
      <c r="Q366" s="43">
        <v>103551.25</v>
      </c>
      <c r="R366" s="43">
        <v>520795</v>
      </c>
      <c r="S366" s="43">
        <v>113453</v>
      </c>
      <c r="T366" s="43">
        <v>739361.8557</v>
      </c>
      <c r="U366" s="45"/>
      <c r="V366" s="46"/>
      <c r="W366" s="46">
        <v>46000</v>
      </c>
      <c r="X366"/>
      <c r="Y366"/>
    </row>
    <row r="367" spans="1:25">
      <c r="A367" s="37">
        <v>61</v>
      </c>
      <c r="B367" s="38" t="s">
        <v>73</v>
      </c>
      <c r="C367" s="39" t="s">
        <v>529</v>
      </c>
      <c r="D367" s="39" t="s">
        <v>530</v>
      </c>
      <c r="E367" s="38"/>
      <c r="F367" s="40"/>
      <c r="G367" s="78" t="s">
        <v>76</v>
      </c>
      <c r="H367" s="39" t="s">
        <v>433</v>
      </c>
      <c r="I367" s="41"/>
      <c r="J367" s="42">
        <v>1</v>
      </c>
      <c r="K367" s="43">
        <v>26.4</v>
      </c>
      <c r="L367" s="43">
        <v>26.4</v>
      </c>
      <c r="M367" s="44">
        <f>IFERROR(N367+P367+Q367,0)</f>
        <v>1457936</v>
      </c>
      <c r="N367" s="43">
        <v>812070.35</v>
      </c>
      <c r="O367" s="43">
        <v>0</v>
      </c>
      <c r="P367" s="43">
        <v>484399.24</v>
      </c>
      <c r="Q367" s="43">
        <v>161466.41</v>
      </c>
      <c r="R367" s="43">
        <v>812070.35</v>
      </c>
      <c r="S367" s="43">
        <v>113453</v>
      </c>
      <c r="T367" s="43">
        <v>1251227.7558</v>
      </c>
      <c r="U367" s="45"/>
      <c r="V367" s="46"/>
      <c r="W367" s="46">
        <v>45706</v>
      </c>
      <c r="X367"/>
      <c r="Y367"/>
    </row>
    <row r="368" spans="1:25">
      <c r="A368" s="37">
        <v>62</v>
      </c>
      <c r="B368" s="38" t="s">
        <v>73</v>
      </c>
      <c r="C368" s="39" t="s">
        <v>531</v>
      </c>
      <c r="D368" s="39" t="s">
        <v>532</v>
      </c>
      <c r="E368" s="38"/>
      <c r="F368" s="40"/>
      <c r="G368" s="78" t="s">
        <v>76</v>
      </c>
      <c r="H368" s="39" t="s">
        <v>433</v>
      </c>
      <c r="I368" s="41"/>
      <c r="J368" s="42">
        <v>1</v>
      </c>
      <c r="K368" s="43">
        <v>124</v>
      </c>
      <c r="L368" s="43">
        <v>124</v>
      </c>
      <c r="M368" s="44">
        <f>IFERROR(N368+P368+Q368,0)</f>
        <v>4969403</v>
      </c>
      <c r="N368" s="43">
        <v>2767957.47</v>
      </c>
      <c r="O368" s="43">
        <v>0</v>
      </c>
      <c r="P368" s="43">
        <v>1651084.15</v>
      </c>
      <c r="Q368" s="43">
        <v>550361.38</v>
      </c>
      <c r="R368" s="43">
        <v>2767957.47</v>
      </c>
      <c r="S368" s="43">
        <v>113453</v>
      </c>
      <c r="T368" s="43">
        <v>5876978.853</v>
      </c>
      <c r="U368" s="45"/>
      <c r="V368" s="46"/>
      <c r="W368" s="46">
        <v>45848</v>
      </c>
      <c r="X368"/>
      <c r="Y368"/>
    </row>
    <row r="369" spans="1:25">
      <c r="A369" s="37">
        <v>63</v>
      </c>
      <c r="B369" s="38" t="s">
        <v>73</v>
      </c>
      <c r="C369" s="39" t="s">
        <v>533</v>
      </c>
      <c r="D369" s="39" t="s">
        <v>534</v>
      </c>
      <c r="E369" s="38"/>
      <c r="F369" s="40"/>
      <c r="G369" s="78" t="s">
        <v>76</v>
      </c>
      <c r="H369" s="39" t="s">
        <v>433</v>
      </c>
      <c r="I369" s="41"/>
      <c r="J369" s="42">
        <v>1</v>
      </c>
      <c r="K369" s="43">
        <v>46.1</v>
      </c>
      <c r="L369" s="43">
        <v>46.1</v>
      </c>
      <c r="M369" s="44">
        <f>IFERROR(N369+P369+Q369,0)</f>
        <v>2238320</v>
      </c>
      <c r="N369" s="43">
        <v>1246744.24</v>
      </c>
      <c r="O369" s="43">
        <v>0</v>
      </c>
      <c r="P369" s="43">
        <v>743681.82</v>
      </c>
      <c r="Q369" s="43">
        <v>247893.94</v>
      </c>
      <c r="R369" s="43">
        <v>1246744.24</v>
      </c>
      <c r="S369" s="43">
        <v>113453</v>
      </c>
      <c r="T369" s="43">
        <v>2184909.073575</v>
      </c>
      <c r="U369" s="45"/>
      <c r="V369" s="46"/>
      <c r="W369" s="46">
        <v>45705</v>
      </c>
      <c r="X369"/>
      <c r="Y369"/>
    </row>
    <row r="370" spans="1:25">
      <c r="A370" s="37">
        <v>64</v>
      </c>
      <c r="B370" s="38" t="s">
        <v>73</v>
      </c>
      <c r="C370" s="39" t="s">
        <v>535</v>
      </c>
      <c r="D370" s="39" t="s">
        <v>536</v>
      </c>
      <c r="E370" s="38"/>
      <c r="F370" s="40"/>
      <c r="G370" s="78" t="s">
        <v>76</v>
      </c>
      <c r="H370" s="39" t="s">
        <v>433</v>
      </c>
      <c r="I370" s="41"/>
      <c r="J370" s="42">
        <v>1</v>
      </c>
      <c r="K370" s="43">
        <v>12.3</v>
      </c>
      <c r="L370" s="43">
        <v>12.3</v>
      </c>
      <c r="M370" s="44">
        <f>IFERROR(N370+P370+Q370,0)</f>
        <v>923221.1</v>
      </c>
      <c r="N370" s="43">
        <v>514234.15</v>
      </c>
      <c r="O370" s="43">
        <v>0</v>
      </c>
      <c r="P370" s="43">
        <v>306740.21</v>
      </c>
      <c r="Q370" s="43">
        <v>102246.74</v>
      </c>
      <c r="R370" s="43">
        <v>514234.15</v>
      </c>
      <c r="S370" s="43">
        <v>113453</v>
      </c>
      <c r="T370" s="43">
        <v>582958.386225</v>
      </c>
      <c r="U370" s="45"/>
      <c r="V370" s="46"/>
      <c r="W370" s="46">
        <v>45994</v>
      </c>
      <c r="X370"/>
      <c r="Y370"/>
    </row>
    <row r="371" spans="1:25">
      <c r="A371" s="37">
        <v>65</v>
      </c>
      <c r="B371" s="38" t="s">
        <v>73</v>
      </c>
      <c r="C371" s="39" t="s">
        <v>535</v>
      </c>
      <c r="D371" s="39" t="s">
        <v>536</v>
      </c>
      <c r="E371" s="38"/>
      <c r="F371" s="40"/>
      <c r="G371" s="78" t="s">
        <v>76</v>
      </c>
      <c r="H371" s="39" t="s">
        <v>433</v>
      </c>
      <c r="I371" s="41"/>
      <c r="J371" s="42">
        <v>1</v>
      </c>
      <c r="K371" s="43">
        <v>47.4</v>
      </c>
      <c r="L371" s="43">
        <v>47.4</v>
      </c>
      <c r="M371" s="44">
        <f>IFERROR(N371+P371+Q371,0)</f>
        <v>3557778.9</v>
      </c>
      <c r="N371" s="43">
        <v>1981682.85</v>
      </c>
      <c r="O371" s="43">
        <v>0</v>
      </c>
      <c r="P371" s="43">
        <v>1182072.04</v>
      </c>
      <c r="Q371" s="43">
        <v>394024.01</v>
      </c>
      <c r="R371" s="43">
        <v>1981682.85</v>
      </c>
      <c r="S371" s="43">
        <v>113453</v>
      </c>
      <c r="T371" s="43">
        <v>2246522.56155</v>
      </c>
      <c r="U371" s="45"/>
      <c r="V371" s="46"/>
      <c r="W371" s="46">
        <v>45994</v>
      </c>
      <c r="X371"/>
      <c r="Y371"/>
    </row>
    <row r="372" spans="1:25">
      <c r="A372" s="37">
        <v>66</v>
      </c>
      <c r="B372" s="38" t="s">
        <v>73</v>
      </c>
      <c r="C372" s="39" t="s">
        <v>310</v>
      </c>
      <c r="D372" s="39" t="s">
        <v>537</v>
      </c>
      <c r="E372" s="38"/>
      <c r="F372" s="40"/>
      <c r="G372" s="78" t="s">
        <v>76</v>
      </c>
      <c r="H372" s="39" t="s">
        <v>433</v>
      </c>
      <c r="I372" s="41"/>
      <c r="J372" s="42">
        <v>1</v>
      </c>
      <c r="K372" s="43">
        <v>23.6</v>
      </c>
      <c r="L372" s="43">
        <v>23.6</v>
      </c>
      <c r="M372" s="44">
        <f>IFERROR(N372+P372+Q372,0)</f>
        <v>1405771</v>
      </c>
      <c r="N372" s="43">
        <v>783014.45</v>
      </c>
      <c r="O372" s="43">
        <v>0</v>
      </c>
      <c r="P372" s="43">
        <v>467067.41</v>
      </c>
      <c r="Q372" s="43">
        <v>155689.14</v>
      </c>
      <c r="R372" s="43">
        <v>783014.45</v>
      </c>
      <c r="S372" s="43">
        <v>113453</v>
      </c>
      <c r="T372" s="43">
        <v>1118521.7817</v>
      </c>
      <c r="U372" s="45"/>
      <c r="V372" s="46"/>
      <c r="W372" s="46">
        <v>45994</v>
      </c>
      <c r="X372"/>
      <c r="Y372"/>
    </row>
    <row r="373" spans="1:25">
      <c r="A373" s="37">
        <v>67</v>
      </c>
      <c r="B373" s="38" t="s">
        <v>73</v>
      </c>
      <c r="C373" s="39" t="s">
        <v>538</v>
      </c>
      <c r="D373" s="39" t="s">
        <v>539</v>
      </c>
      <c r="E373" s="38"/>
      <c r="F373" s="40"/>
      <c r="G373" s="78" t="s">
        <v>76</v>
      </c>
      <c r="H373" s="39" t="s">
        <v>433</v>
      </c>
      <c r="I373" s="41"/>
      <c r="J373" s="42">
        <v>1</v>
      </c>
      <c r="K373" s="43">
        <v>25.8</v>
      </c>
      <c r="L373" s="43">
        <v>25.8</v>
      </c>
      <c r="M373" s="44">
        <f>IFERROR(N373+P373+Q373,0)</f>
        <v>1506697</v>
      </c>
      <c r="N373" s="43">
        <v>839230.23</v>
      </c>
      <c r="O373" s="43">
        <v>0</v>
      </c>
      <c r="P373" s="43">
        <v>500600.08</v>
      </c>
      <c r="Q373" s="43">
        <v>166866.69</v>
      </c>
      <c r="R373" s="43">
        <v>839230.23</v>
      </c>
      <c r="S373" s="43">
        <v>113453</v>
      </c>
      <c r="T373" s="43">
        <v>1222790.76135</v>
      </c>
      <c r="U373" s="45"/>
      <c r="V373" s="46"/>
      <c r="W373" s="46">
        <v>45831</v>
      </c>
      <c r="X373"/>
      <c r="Y373"/>
    </row>
    <row r="374" spans="1:25">
      <c r="A374" s="37">
        <v>68</v>
      </c>
      <c r="B374" s="38" t="s">
        <v>73</v>
      </c>
      <c r="C374" s="39" t="s">
        <v>318</v>
      </c>
      <c r="D374" s="39" t="s">
        <v>540</v>
      </c>
      <c r="E374" s="38"/>
      <c r="F374" s="40"/>
      <c r="G374" s="78" t="s">
        <v>76</v>
      </c>
      <c r="H374" s="39" t="s">
        <v>433</v>
      </c>
      <c r="I374" s="41"/>
      <c r="J374" s="42">
        <v>1</v>
      </c>
      <c r="K374" s="43">
        <v>53.3</v>
      </c>
      <c r="L374" s="43">
        <v>53.3</v>
      </c>
      <c r="M374" s="44">
        <f>IFERROR(N374+P374+Q374,0)</f>
        <v>3557789</v>
      </c>
      <c r="N374" s="43">
        <v>1981688.47</v>
      </c>
      <c r="O374" s="43">
        <v>0</v>
      </c>
      <c r="P374" s="43">
        <v>1182075.4</v>
      </c>
      <c r="Q374" s="43">
        <v>394025.13</v>
      </c>
      <c r="R374" s="43">
        <v>1981688.47</v>
      </c>
      <c r="S374" s="43">
        <v>113453</v>
      </c>
      <c r="T374" s="43">
        <v>2526153.006975</v>
      </c>
      <c r="U374" s="45"/>
      <c r="V374" s="46"/>
      <c r="W374" s="46">
        <v>45994</v>
      </c>
      <c r="X374"/>
      <c r="Y374"/>
    </row>
    <row r="375" spans="1:25">
      <c r="A375" s="37">
        <v>69</v>
      </c>
      <c r="B375" s="38" t="s">
        <v>73</v>
      </c>
      <c r="C375" s="39" t="s">
        <v>325</v>
      </c>
      <c r="D375" s="39" t="s">
        <v>541</v>
      </c>
      <c r="E375" s="38"/>
      <c r="F375" s="40"/>
      <c r="G375" s="78" t="s">
        <v>76</v>
      </c>
      <c r="H375" s="39" t="s">
        <v>433</v>
      </c>
      <c r="I375" s="41"/>
      <c r="J375" s="42">
        <v>1</v>
      </c>
      <c r="K375" s="43">
        <v>17</v>
      </c>
      <c r="L375" s="43">
        <v>17</v>
      </c>
      <c r="M375" s="44">
        <f>IFERROR(N375+P375+Q375,0)</f>
        <v>1242000</v>
      </c>
      <c r="N375" s="43">
        <v>691794</v>
      </c>
      <c r="O375" s="43">
        <v>0</v>
      </c>
      <c r="P375" s="43">
        <v>412654.5</v>
      </c>
      <c r="Q375" s="43">
        <v>137551.5</v>
      </c>
      <c r="R375" s="43">
        <v>691794</v>
      </c>
      <c r="S375" s="43">
        <v>113453</v>
      </c>
      <c r="T375" s="43">
        <v>805714.84275</v>
      </c>
      <c r="U375" s="45"/>
      <c r="V375" s="46"/>
      <c r="W375" s="46"/>
      <c r="X375"/>
      <c r="Y375"/>
    </row>
    <row r="376" spans="1:25">
      <c r="A376" s="37">
        <v>70</v>
      </c>
      <c r="B376" s="38" t="s">
        <v>73</v>
      </c>
      <c r="C376" s="39" t="s">
        <v>542</v>
      </c>
      <c r="D376" s="39" t="s">
        <v>543</v>
      </c>
      <c r="E376" s="38"/>
      <c r="F376" s="40"/>
      <c r="G376" s="78" t="s">
        <v>76</v>
      </c>
      <c r="H376" s="39" t="s">
        <v>433</v>
      </c>
      <c r="I376" s="41"/>
      <c r="J376" s="42">
        <v>1</v>
      </c>
      <c r="K376" s="43">
        <v>27.4</v>
      </c>
      <c r="L376" s="43">
        <v>27.4</v>
      </c>
      <c r="M376" s="44">
        <f>IFERROR(N376+P376+Q376,0)</f>
        <v>1590320</v>
      </c>
      <c r="N376" s="43">
        <v>885808.24</v>
      </c>
      <c r="O376" s="43">
        <v>0</v>
      </c>
      <c r="P376" s="43">
        <v>528383.82</v>
      </c>
      <c r="Q376" s="43">
        <v>176127.94</v>
      </c>
      <c r="R376" s="43">
        <v>885808.24</v>
      </c>
      <c r="S376" s="43">
        <v>113453</v>
      </c>
      <c r="T376" s="43">
        <v>1298622.74655</v>
      </c>
      <c r="U376" s="45"/>
      <c r="V376" s="46"/>
      <c r="W376" s="46">
        <v>45706</v>
      </c>
      <c r="X376"/>
      <c r="Y376"/>
    </row>
    <row r="377" spans="1:25" customHeight="1" ht="30">
      <c r="A377" s="33"/>
      <c r="B377" s="74" t="s">
        <v>544</v>
      </c>
      <c r="C377" s="74"/>
      <c r="D377" s="74"/>
      <c r="E377" s="74"/>
      <c r="F377" s="74"/>
      <c r="G377" s="74"/>
      <c r="H377" s="74"/>
      <c r="I377" s="74"/>
      <c r="J377" s="34">
        <f>sum(J378:J385)</f>
        <v>8</v>
      </c>
      <c r="K377" s="35">
        <f>sum(K378:K385)</f>
        <v>357.7</v>
      </c>
      <c r="L377" s="35">
        <f>sum(L378:L385)</f>
        <v>350.4</v>
      </c>
      <c r="M377" s="35">
        <f>sum(M378:M385)</f>
        <v>7659184.46</v>
      </c>
      <c r="N377" s="35">
        <f>sum(N378:N385)</f>
        <v>4266165.75</v>
      </c>
      <c r="O377" s="35">
        <f>sum(O378:O385)</f>
        <v>0</v>
      </c>
      <c r="P377" s="35">
        <f>sum(P378:P385)</f>
        <v>2544764.03</v>
      </c>
      <c r="Q377" s="35">
        <f>sum(Q378:Q385)</f>
        <v>848254.68</v>
      </c>
      <c r="R377" s="35">
        <f>sum(R378:R385)</f>
        <v>4266165.75</v>
      </c>
      <c r="S377" s="36" t="s">
        <v>68</v>
      </c>
      <c r="T377" s="36" t="s">
        <v>68</v>
      </c>
      <c r="U377" s="36" t="s">
        <v>68</v>
      </c>
      <c r="V377" s="36" t="s">
        <v>68</v>
      </c>
      <c r="W377" s="36" t="s">
        <v>68</v>
      </c>
      <c r="X377"/>
      <c r="Y377"/>
    </row>
    <row r="378" spans="1:25">
      <c r="A378" s="37">
        <v>1</v>
      </c>
      <c r="B378" s="38" t="s">
        <v>73</v>
      </c>
      <c r="C378" s="39" t="s">
        <v>118</v>
      </c>
      <c r="D378" s="39" t="s">
        <v>349</v>
      </c>
      <c r="E378" s="38"/>
      <c r="F378" s="40"/>
      <c r="G378" s="78" t="s">
        <v>76</v>
      </c>
      <c r="H378" s="39" t="s">
        <v>545</v>
      </c>
      <c r="I378" s="41"/>
      <c r="J378" s="42">
        <v>1</v>
      </c>
      <c r="K378" s="43">
        <v>53.2</v>
      </c>
      <c r="L378" s="43">
        <v>53.2</v>
      </c>
      <c r="M378" s="44">
        <f>IFERROR(N378+P378+Q378,0)</f>
        <v>671287</v>
      </c>
      <c r="N378" s="43">
        <v>373906.86</v>
      </c>
      <c r="O378" s="43">
        <v>0</v>
      </c>
      <c r="P378" s="43">
        <v>223035.11</v>
      </c>
      <c r="Q378" s="43">
        <v>74345.03</v>
      </c>
      <c r="R378" s="43">
        <v>373906.86</v>
      </c>
      <c r="S378" s="43">
        <v>113453</v>
      </c>
      <c r="T378" s="43">
        <v>2521413.5079</v>
      </c>
      <c r="U378" s="45"/>
      <c r="V378" s="46"/>
      <c r="W378" s="46">
        <v>46000</v>
      </c>
      <c r="X378"/>
      <c r="Y378"/>
    </row>
    <row r="379" spans="1:25">
      <c r="A379" s="37">
        <v>2</v>
      </c>
      <c r="B379" s="38" t="s">
        <v>73</v>
      </c>
      <c r="C379" s="39" t="s">
        <v>178</v>
      </c>
      <c r="D379" s="39" t="s">
        <v>349</v>
      </c>
      <c r="E379" s="38"/>
      <c r="F379" s="40"/>
      <c r="G379" s="78" t="s">
        <v>76</v>
      </c>
      <c r="H379" s="39" t="s">
        <v>545</v>
      </c>
      <c r="I379" s="41"/>
      <c r="J379" s="42">
        <v>1</v>
      </c>
      <c r="K379" s="43">
        <v>41.6</v>
      </c>
      <c r="L379" s="43">
        <v>41.6</v>
      </c>
      <c r="M379" s="44">
        <f>IFERROR(N379+P379+Q379,0)</f>
        <v>543716</v>
      </c>
      <c r="N379" s="43">
        <v>302849.81</v>
      </c>
      <c r="O379" s="43">
        <v>0</v>
      </c>
      <c r="P379" s="43">
        <v>180649.64</v>
      </c>
      <c r="Q379" s="43">
        <v>60216.55</v>
      </c>
      <c r="R379" s="43">
        <v>302849.81</v>
      </c>
      <c r="S379" s="43">
        <v>113453</v>
      </c>
      <c r="T379" s="43">
        <v>1971631.6152</v>
      </c>
      <c r="U379" s="45"/>
      <c r="V379" s="46"/>
      <c r="W379" s="46">
        <v>45950</v>
      </c>
      <c r="X379"/>
      <c r="Y379"/>
    </row>
    <row r="380" spans="1:25">
      <c r="A380" s="37">
        <v>3</v>
      </c>
      <c r="B380" s="38" t="s">
        <v>73</v>
      </c>
      <c r="C380" s="39" t="s">
        <v>180</v>
      </c>
      <c r="D380" s="39" t="s">
        <v>349</v>
      </c>
      <c r="E380" s="38"/>
      <c r="F380" s="40"/>
      <c r="G380" s="78" t="s">
        <v>76</v>
      </c>
      <c r="H380" s="39" t="s">
        <v>545</v>
      </c>
      <c r="I380" s="41"/>
      <c r="J380" s="42">
        <v>1</v>
      </c>
      <c r="K380" s="43">
        <v>43.3</v>
      </c>
      <c r="L380" s="43">
        <v>43.3</v>
      </c>
      <c r="M380" s="44">
        <f>IFERROR(N380+P380+Q380,0)</f>
        <v>702294</v>
      </c>
      <c r="N380" s="43">
        <v>391177.76</v>
      </c>
      <c r="O380" s="43">
        <v>0</v>
      </c>
      <c r="P380" s="43">
        <v>233337.18</v>
      </c>
      <c r="Q380" s="43">
        <v>77779.06</v>
      </c>
      <c r="R380" s="43">
        <v>391177.76</v>
      </c>
      <c r="S380" s="43">
        <v>113453</v>
      </c>
      <c r="T380" s="43">
        <v>2052203.099475</v>
      </c>
      <c r="U380" s="45"/>
      <c r="V380" s="46"/>
      <c r="W380" s="46">
        <v>46007</v>
      </c>
      <c r="X380"/>
      <c r="Y380"/>
    </row>
    <row r="381" spans="1:25">
      <c r="A381" s="37">
        <v>4</v>
      </c>
      <c r="B381" s="38" t="s">
        <v>73</v>
      </c>
      <c r="C381" s="39" t="s">
        <v>546</v>
      </c>
      <c r="D381" s="39" t="s">
        <v>349</v>
      </c>
      <c r="E381" s="38"/>
      <c r="F381" s="40"/>
      <c r="G381" s="78" t="s">
        <v>76</v>
      </c>
      <c r="H381" s="39" t="s">
        <v>545</v>
      </c>
      <c r="I381" s="41"/>
      <c r="J381" s="42">
        <v>1</v>
      </c>
      <c r="K381" s="43">
        <v>38.8</v>
      </c>
      <c r="L381" s="43">
        <v>38.8</v>
      </c>
      <c r="M381" s="44">
        <f>IFERROR(N381+P381+Q381,0)</f>
        <v>509742</v>
      </c>
      <c r="N381" s="43">
        <v>283926.29</v>
      </c>
      <c r="O381" s="43">
        <v>0</v>
      </c>
      <c r="P381" s="43">
        <v>169361.78</v>
      </c>
      <c r="Q381" s="43">
        <v>56453.93</v>
      </c>
      <c r="R381" s="43">
        <v>283926.29</v>
      </c>
      <c r="S381" s="43">
        <v>113453</v>
      </c>
      <c r="T381" s="43">
        <v>1838925.6411</v>
      </c>
      <c r="U381" s="45"/>
      <c r="V381" s="46"/>
      <c r="W381" s="46">
        <v>45958</v>
      </c>
      <c r="X381"/>
      <c r="Y381"/>
    </row>
    <row r="382" spans="1:25">
      <c r="A382" s="37">
        <v>5</v>
      </c>
      <c r="B382" s="38" t="s">
        <v>73</v>
      </c>
      <c r="C382" s="39" t="s">
        <v>547</v>
      </c>
      <c r="D382" s="39" t="s">
        <v>349</v>
      </c>
      <c r="E382" s="38"/>
      <c r="F382" s="40"/>
      <c r="G382" s="78" t="s">
        <v>76</v>
      </c>
      <c r="H382" s="39" t="s">
        <v>545</v>
      </c>
      <c r="I382" s="41"/>
      <c r="J382" s="42">
        <v>1</v>
      </c>
      <c r="K382" s="43">
        <v>56.5</v>
      </c>
      <c r="L382" s="43">
        <v>56.5</v>
      </c>
      <c r="M382" s="44">
        <f>IFERROR(N382+P382+Q382,0)</f>
        <v>1224424</v>
      </c>
      <c r="N382" s="43">
        <v>682004.17</v>
      </c>
      <c r="O382" s="43">
        <v>0</v>
      </c>
      <c r="P382" s="43">
        <v>406814.87</v>
      </c>
      <c r="Q382" s="43">
        <v>135604.96</v>
      </c>
      <c r="R382" s="43">
        <v>682004.17</v>
      </c>
      <c r="S382" s="43">
        <v>113453</v>
      </c>
      <c r="T382" s="43">
        <v>2677816.977375</v>
      </c>
      <c r="U382" s="45"/>
      <c r="V382" s="46"/>
      <c r="W382" s="46">
        <v>45989</v>
      </c>
      <c r="X382"/>
      <c r="Y382"/>
    </row>
    <row r="383" spans="1:25">
      <c r="A383" s="37">
        <v>6</v>
      </c>
      <c r="B383" s="38" t="s">
        <v>73</v>
      </c>
      <c r="C383" s="39" t="s">
        <v>337</v>
      </c>
      <c r="D383" s="39" t="s">
        <v>349</v>
      </c>
      <c r="E383" s="38"/>
      <c r="F383" s="40"/>
      <c r="G383" s="78" t="s">
        <v>76</v>
      </c>
      <c r="H383" s="39" t="s">
        <v>545</v>
      </c>
      <c r="I383" s="41"/>
      <c r="J383" s="42">
        <v>1</v>
      </c>
      <c r="K383" s="43">
        <v>38.8</v>
      </c>
      <c r="L383" s="43">
        <v>38.8</v>
      </c>
      <c r="M383" s="44">
        <f>IFERROR(N383+P383+Q383,0)</f>
        <v>513428</v>
      </c>
      <c r="N383" s="43">
        <v>285979.4</v>
      </c>
      <c r="O383" s="43">
        <v>0</v>
      </c>
      <c r="P383" s="43">
        <v>170586.45</v>
      </c>
      <c r="Q383" s="43">
        <v>56862.15</v>
      </c>
      <c r="R383" s="43">
        <v>285979.4</v>
      </c>
      <c r="S383" s="43">
        <v>113453</v>
      </c>
      <c r="T383" s="43">
        <v>1838925.6411</v>
      </c>
      <c r="U383" s="45"/>
      <c r="V383" s="46"/>
      <c r="W383" s="46">
        <v>45960</v>
      </c>
      <c r="X383"/>
      <c r="Y383"/>
    </row>
    <row r="384" spans="1:25">
      <c r="A384" s="37">
        <v>7</v>
      </c>
      <c r="B384" s="38" t="s">
        <v>345</v>
      </c>
      <c r="C384" s="39" t="s">
        <v>118</v>
      </c>
      <c r="D384" s="39" t="s">
        <v>548</v>
      </c>
      <c r="E384" s="38"/>
      <c r="F384" s="40"/>
      <c r="G384" s="78" t="s">
        <v>76</v>
      </c>
      <c r="H384" s="39" t="s">
        <v>545</v>
      </c>
      <c r="I384" s="41" t="s">
        <v>549</v>
      </c>
      <c r="J384" s="42">
        <v>1</v>
      </c>
      <c r="K384" s="43">
        <v>57</v>
      </c>
      <c r="L384" s="43">
        <v>56</v>
      </c>
      <c r="M384" s="44">
        <f>IFERROR(N384+P384+Q384,0)</f>
        <v>2311773.39</v>
      </c>
      <c r="N384" s="43">
        <v>1287657.78</v>
      </c>
      <c r="O384" s="43">
        <v>0</v>
      </c>
      <c r="P384" s="43">
        <v>768086.71</v>
      </c>
      <c r="Q384" s="43">
        <v>256028.9</v>
      </c>
      <c r="R384" s="43">
        <v>1287657.78</v>
      </c>
      <c r="S384" s="43">
        <v>135517</v>
      </c>
      <c r="T384" s="43">
        <v>3226896.92475</v>
      </c>
      <c r="U384" s="45">
        <v>4</v>
      </c>
      <c r="V384" s="46">
        <v>24473</v>
      </c>
      <c r="W384" s="46">
        <v>46014</v>
      </c>
      <c r="X384"/>
      <c r="Y384"/>
    </row>
    <row r="385" spans="1:25">
      <c r="A385" s="37">
        <v>8</v>
      </c>
      <c r="B385" s="38" t="s">
        <v>345</v>
      </c>
      <c r="C385" s="39" t="s">
        <v>157</v>
      </c>
      <c r="D385" s="39" t="s">
        <v>550</v>
      </c>
      <c r="E385" s="38"/>
      <c r="F385" s="40"/>
      <c r="G385" s="78" t="s">
        <v>76</v>
      </c>
      <c r="H385" s="39" t="s">
        <v>545</v>
      </c>
      <c r="I385" s="41" t="s">
        <v>551</v>
      </c>
      <c r="J385" s="42">
        <v>1</v>
      </c>
      <c r="K385" s="43">
        <v>28.5</v>
      </c>
      <c r="L385" s="43">
        <v>22.2</v>
      </c>
      <c r="M385" s="44">
        <f>IFERROR(N385+P385+Q385,0)</f>
        <v>1182520.07</v>
      </c>
      <c r="N385" s="43">
        <v>658663.68</v>
      </c>
      <c r="O385" s="43">
        <v>0</v>
      </c>
      <c r="P385" s="43">
        <v>392892.29</v>
      </c>
      <c r="Q385" s="43">
        <v>130964.1</v>
      </c>
      <c r="R385" s="43">
        <v>658663.68</v>
      </c>
      <c r="S385" s="43">
        <v>135517</v>
      </c>
      <c r="T385" s="43">
        <v>1613448.462375</v>
      </c>
      <c r="U385" s="45">
        <v>4</v>
      </c>
      <c r="V385" s="46">
        <v>35065</v>
      </c>
      <c r="W385" s="46">
        <v>46013</v>
      </c>
      <c r="X385"/>
      <c r="Y385"/>
    </row>
    <row r="386" spans="1:25" customHeight="1" ht="30">
      <c r="A386" s="33"/>
      <c r="B386" s="74" t="s">
        <v>552</v>
      </c>
      <c r="C386" s="74"/>
      <c r="D386" s="74"/>
      <c r="E386" s="74"/>
      <c r="F386" s="74"/>
      <c r="G386" s="74"/>
      <c r="H386" s="74"/>
      <c r="I386" s="74"/>
      <c r="J386" s="34">
        <f>sum(J387:J395)</f>
        <v>9</v>
      </c>
      <c r="K386" s="35">
        <f>sum(K387:K395)</f>
        <v>279.7</v>
      </c>
      <c r="L386" s="35">
        <f>sum(L387:L395)</f>
        <v>279.7</v>
      </c>
      <c r="M386" s="35">
        <f>sum(M387:M395)</f>
        <v>10987634</v>
      </c>
      <c r="N386" s="35">
        <f>sum(N387:N395)</f>
        <v>6120112.14</v>
      </c>
      <c r="O386" s="35">
        <f>sum(O387:O395)</f>
        <v>0</v>
      </c>
      <c r="P386" s="35">
        <f>sum(P387:P395)</f>
        <v>3650641.37</v>
      </c>
      <c r="Q386" s="35">
        <f>sum(Q387:Q395)</f>
        <v>1216880.49</v>
      </c>
      <c r="R386" s="35">
        <f>sum(R387:R395)</f>
        <v>6120112.14</v>
      </c>
      <c r="S386" s="36" t="s">
        <v>68</v>
      </c>
      <c r="T386" s="36" t="s">
        <v>68</v>
      </c>
      <c r="U386" s="36" t="s">
        <v>68</v>
      </c>
      <c r="V386" s="36" t="s">
        <v>68</v>
      </c>
      <c r="W386" s="36" t="s">
        <v>68</v>
      </c>
      <c r="X386"/>
      <c r="Y386"/>
    </row>
    <row r="387" spans="1:25">
      <c r="A387" s="37">
        <v>1</v>
      </c>
      <c r="B387" s="38" t="s">
        <v>73</v>
      </c>
      <c r="C387" s="39" t="s">
        <v>113</v>
      </c>
      <c r="D387" s="39">
        <v>9</v>
      </c>
      <c r="E387" s="38"/>
      <c r="F387" s="40"/>
      <c r="G387" s="78" t="s">
        <v>76</v>
      </c>
      <c r="H387" s="39" t="s">
        <v>553</v>
      </c>
      <c r="I387" s="41"/>
      <c r="J387" s="42">
        <v>1</v>
      </c>
      <c r="K387" s="43">
        <v>41.8</v>
      </c>
      <c r="L387" s="43">
        <v>41.8</v>
      </c>
      <c r="M387" s="44">
        <f>IFERROR(N387+P387+Q387,0)</f>
        <v>1635317</v>
      </c>
      <c r="N387" s="43">
        <v>910871.57</v>
      </c>
      <c r="O387" s="43">
        <v>0</v>
      </c>
      <c r="P387" s="43">
        <v>543334.07</v>
      </c>
      <c r="Q387" s="43">
        <v>181111.36</v>
      </c>
      <c r="R387" s="43">
        <v>910871.57</v>
      </c>
      <c r="S387" s="43">
        <v>113453</v>
      </c>
      <c r="T387" s="43">
        <v>1981110.61335</v>
      </c>
      <c r="U387" s="45"/>
      <c r="V387" s="46"/>
      <c r="W387" s="46"/>
      <c r="X387"/>
      <c r="Y387"/>
    </row>
    <row r="388" spans="1:25">
      <c r="A388" s="37">
        <v>2</v>
      </c>
      <c r="B388" s="38" t="s">
        <v>73</v>
      </c>
      <c r="C388" s="39" t="s">
        <v>373</v>
      </c>
      <c r="D388" s="39">
        <v>4</v>
      </c>
      <c r="E388" s="38"/>
      <c r="F388" s="40"/>
      <c r="G388" s="78" t="s">
        <v>76</v>
      </c>
      <c r="H388" s="39" t="s">
        <v>553</v>
      </c>
      <c r="I388" s="41"/>
      <c r="J388" s="42">
        <v>1</v>
      </c>
      <c r="K388" s="43">
        <v>38.9</v>
      </c>
      <c r="L388" s="43">
        <v>38.9</v>
      </c>
      <c r="M388" s="44">
        <f>IFERROR(N388+P388+Q388,0)</f>
        <v>1520448</v>
      </c>
      <c r="N388" s="43">
        <v>846889.54</v>
      </c>
      <c r="O388" s="43">
        <v>0</v>
      </c>
      <c r="P388" s="43">
        <v>505168.84</v>
      </c>
      <c r="Q388" s="43">
        <v>168389.62</v>
      </c>
      <c r="R388" s="43">
        <v>846889.54</v>
      </c>
      <c r="S388" s="43">
        <v>113453</v>
      </c>
      <c r="T388" s="43">
        <v>1843665.140175</v>
      </c>
      <c r="U388" s="45"/>
      <c r="V388" s="46"/>
      <c r="W388" s="46">
        <v>45973</v>
      </c>
      <c r="X388"/>
      <c r="Y388"/>
    </row>
    <row r="389" spans="1:25">
      <c r="A389" s="37">
        <v>3</v>
      </c>
      <c r="B389" s="38" t="s">
        <v>73</v>
      </c>
      <c r="C389" s="39" t="s">
        <v>373</v>
      </c>
      <c r="D389" s="39">
        <v>5</v>
      </c>
      <c r="E389" s="38"/>
      <c r="F389" s="40"/>
      <c r="G389" s="78" t="s">
        <v>76</v>
      </c>
      <c r="H389" s="39" t="s">
        <v>553</v>
      </c>
      <c r="I389" s="41"/>
      <c r="J389" s="42">
        <v>1</v>
      </c>
      <c r="K389" s="43">
        <v>28</v>
      </c>
      <c r="L389" s="43">
        <v>28</v>
      </c>
      <c r="M389" s="44">
        <f>IFERROR(N389+P389+Q389,0)</f>
        <v>1094346</v>
      </c>
      <c r="N389" s="43">
        <v>609550.72</v>
      </c>
      <c r="O389" s="43">
        <v>0</v>
      </c>
      <c r="P389" s="43">
        <v>363596.46</v>
      </c>
      <c r="Q389" s="43">
        <v>121198.82</v>
      </c>
      <c r="R389" s="43">
        <v>609550.72</v>
      </c>
      <c r="S389" s="43">
        <v>113453</v>
      </c>
      <c r="T389" s="43">
        <v>1327059.741</v>
      </c>
      <c r="U389" s="45"/>
      <c r="V389" s="46"/>
      <c r="W389" s="46">
        <v>45974</v>
      </c>
      <c r="X389"/>
      <c r="Y389"/>
    </row>
    <row r="390" spans="1:25">
      <c r="A390" s="37">
        <v>4</v>
      </c>
      <c r="B390" s="38" t="s">
        <v>73</v>
      </c>
      <c r="C390" s="39" t="s">
        <v>199</v>
      </c>
      <c r="D390" s="39">
        <v>7</v>
      </c>
      <c r="E390" s="38"/>
      <c r="F390" s="40"/>
      <c r="G390" s="78" t="s">
        <v>76</v>
      </c>
      <c r="H390" s="39" t="s">
        <v>553</v>
      </c>
      <c r="I390" s="41"/>
      <c r="J390" s="42">
        <v>1</v>
      </c>
      <c r="K390" s="43">
        <v>26.8</v>
      </c>
      <c r="L390" s="43">
        <v>26.8</v>
      </c>
      <c r="M390" s="44">
        <f>IFERROR(N390+P390+Q390,0)</f>
        <v>1050636</v>
      </c>
      <c r="N390" s="43">
        <v>585204.25</v>
      </c>
      <c r="O390" s="43">
        <v>0</v>
      </c>
      <c r="P390" s="43">
        <v>349073.81</v>
      </c>
      <c r="Q390" s="43">
        <v>116357.94</v>
      </c>
      <c r="R390" s="43">
        <v>585204.25</v>
      </c>
      <c r="S390" s="43">
        <v>113453</v>
      </c>
      <c r="T390" s="43">
        <v>1270185.7521</v>
      </c>
      <c r="U390" s="45"/>
      <c r="V390" s="46"/>
      <c r="W390" s="46">
        <v>45979</v>
      </c>
      <c r="X390"/>
      <c r="Y390"/>
    </row>
    <row r="391" spans="1:25">
      <c r="A391" s="37">
        <v>5</v>
      </c>
      <c r="B391" s="38" t="s">
        <v>73</v>
      </c>
      <c r="C391" s="39" t="s">
        <v>199</v>
      </c>
      <c r="D391" s="39">
        <v>6</v>
      </c>
      <c r="E391" s="38"/>
      <c r="F391" s="40"/>
      <c r="G391" s="78" t="s">
        <v>76</v>
      </c>
      <c r="H391" s="39" t="s">
        <v>553</v>
      </c>
      <c r="I391" s="41"/>
      <c r="J391" s="42">
        <v>1</v>
      </c>
      <c r="K391" s="43">
        <v>18.4</v>
      </c>
      <c r="L391" s="43">
        <v>18.4</v>
      </c>
      <c r="M391" s="44">
        <f>IFERROR(N391+P391+Q391,0)</f>
        <v>722159</v>
      </c>
      <c r="N391" s="43">
        <v>402242.56</v>
      </c>
      <c r="O391" s="43">
        <v>0</v>
      </c>
      <c r="P391" s="43">
        <v>239937.33</v>
      </c>
      <c r="Q391" s="43">
        <v>79979.11</v>
      </c>
      <c r="R391" s="43">
        <v>402242.56</v>
      </c>
      <c r="S391" s="43">
        <v>113453</v>
      </c>
      <c r="T391" s="43">
        <v>872067.8298</v>
      </c>
      <c r="U391" s="45"/>
      <c r="V391" s="46"/>
      <c r="W391" s="46">
        <v>45979</v>
      </c>
      <c r="X391"/>
      <c r="Y391"/>
    </row>
    <row r="392" spans="1:25">
      <c r="A392" s="37">
        <v>6</v>
      </c>
      <c r="B392" s="38" t="s">
        <v>73</v>
      </c>
      <c r="C392" s="39" t="s">
        <v>277</v>
      </c>
      <c r="D392" s="39">
        <v>8</v>
      </c>
      <c r="E392" s="38"/>
      <c r="F392" s="40"/>
      <c r="G392" s="78" t="s">
        <v>76</v>
      </c>
      <c r="H392" s="39" t="s">
        <v>553</v>
      </c>
      <c r="I392" s="41"/>
      <c r="J392" s="42">
        <v>1</v>
      </c>
      <c r="K392" s="43">
        <v>36</v>
      </c>
      <c r="L392" s="43">
        <v>36</v>
      </c>
      <c r="M392" s="44">
        <f>IFERROR(N392+P392+Q392,0)</f>
        <v>1455838</v>
      </c>
      <c r="N392" s="43">
        <v>810901.77</v>
      </c>
      <c r="O392" s="43">
        <v>0</v>
      </c>
      <c r="P392" s="43">
        <v>483702.17</v>
      </c>
      <c r="Q392" s="43">
        <v>161234.06</v>
      </c>
      <c r="R392" s="43">
        <v>810901.77</v>
      </c>
      <c r="S392" s="43">
        <v>113453</v>
      </c>
      <c r="T392" s="43">
        <v>1706219.667</v>
      </c>
      <c r="U392" s="45"/>
      <c r="V392" s="46"/>
      <c r="W392" s="46"/>
      <c r="X392"/>
      <c r="Y392"/>
    </row>
    <row r="393" spans="1:25">
      <c r="A393" s="37">
        <v>7</v>
      </c>
      <c r="B393" s="38" t="s">
        <v>73</v>
      </c>
      <c r="C393" s="39" t="s">
        <v>296</v>
      </c>
      <c r="D393" s="39">
        <v>1</v>
      </c>
      <c r="E393" s="38"/>
      <c r="F393" s="40"/>
      <c r="G393" s="78" t="s">
        <v>76</v>
      </c>
      <c r="H393" s="39" t="s">
        <v>553</v>
      </c>
      <c r="I393" s="41"/>
      <c r="J393" s="42">
        <v>1</v>
      </c>
      <c r="K393" s="43">
        <v>26.2</v>
      </c>
      <c r="L393" s="43">
        <v>26.2</v>
      </c>
      <c r="M393" s="44">
        <f>IFERROR(N393+P393+Q393,0)</f>
        <v>1023114</v>
      </c>
      <c r="N393" s="43">
        <v>569874.5</v>
      </c>
      <c r="O393" s="43">
        <v>0</v>
      </c>
      <c r="P393" s="43">
        <v>339929.62</v>
      </c>
      <c r="Q393" s="43">
        <v>113309.88</v>
      </c>
      <c r="R393" s="43">
        <v>569874.5</v>
      </c>
      <c r="S393" s="43">
        <v>113453</v>
      </c>
      <c r="T393" s="43">
        <v>1241748.75765</v>
      </c>
      <c r="U393" s="45"/>
      <c r="V393" s="46"/>
      <c r="W393" s="46">
        <v>45957</v>
      </c>
      <c r="X393"/>
      <c r="Y393"/>
    </row>
    <row r="394" spans="1:25">
      <c r="A394" s="37">
        <v>8</v>
      </c>
      <c r="B394" s="38" t="s">
        <v>73</v>
      </c>
      <c r="C394" s="39" t="s">
        <v>296</v>
      </c>
      <c r="D394" s="39">
        <v>2</v>
      </c>
      <c r="E394" s="38"/>
      <c r="F394" s="40"/>
      <c r="G394" s="78" t="s">
        <v>76</v>
      </c>
      <c r="H394" s="39" t="s">
        <v>553</v>
      </c>
      <c r="I394" s="41"/>
      <c r="J394" s="42">
        <v>1</v>
      </c>
      <c r="K394" s="43">
        <v>23</v>
      </c>
      <c r="L394" s="43">
        <v>23</v>
      </c>
      <c r="M394" s="44">
        <f>IFERROR(N394+P394+Q394,0)</f>
        <v>895010</v>
      </c>
      <c r="N394" s="43">
        <v>498520.57</v>
      </c>
      <c r="O394" s="43">
        <v>0</v>
      </c>
      <c r="P394" s="43">
        <v>297367.07</v>
      </c>
      <c r="Q394" s="43">
        <v>99122.36</v>
      </c>
      <c r="R394" s="43">
        <v>498520.57</v>
      </c>
      <c r="S394" s="43">
        <v>113453</v>
      </c>
      <c r="T394" s="43">
        <v>1090084.78725</v>
      </c>
      <c r="U394" s="45"/>
      <c r="V394" s="46"/>
      <c r="W394" s="46">
        <v>45957</v>
      </c>
      <c r="X394"/>
      <c r="Y394"/>
    </row>
    <row r="395" spans="1:25">
      <c r="A395" s="37">
        <v>9</v>
      </c>
      <c r="B395" s="38" t="s">
        <v>73</v>
      </c>
      <c r="C395" s="39" t="s">
        <v>546</v>
      </c>
      <c r="D395" s="39">
        <v>3</v>
      </c>
      <c r="E395" s="38"/>
      <c r="F395" s="40"/>
      <c r="G395" s="78" t="s">
        <v>76</v>
      </c>
      <c r="H395" s="39" t="s">
        <v>553</v>
      </c>
      <c r="I395" s="41"/>
      <c r="J395" s="42">
        <v>1</v>
      </c>
      <c r="K395" s="43">
        <v>40.6</v>
      </c>
      <c r="L395" s="43">
        <v>40.6</v>
      </c>
      <c r="M395" s="44">
        <f>IFERROR(N395+P395+Q395,0)</f>
        <v>1590766</v>
      </c>
      <c r="N395" s="43">
        <v>886056.66</v>
      </c>
      <c r="O395" s="43">
        <v>0</v>
      </c>
      <c r="P395" s="43">
        <v>528532</v>
      </c>
      <c r="Q395" s="43">
        <v>176177.34</v>
      </c>
      <c r="R395" s="43">
        <v>886056.66</v>
      </c>
      <c r="S395" s="43">
        <v>113453</v>
      </c>
      <c r="T395" s="43">
        <v>1924236.62445</v>
      </c>
      <c r="U395" s="45"/>
      <c r="V395" s="46"/>
      <c r="W395" s="46">
        <v>45959</v>
      </c>
      <c r="X395"/>
      <c r="Y395"/>
    </row>
    <row r="396" spans="1:25" customHeight="1" ht="30">
      <c r="A396" s="33"/>
      <c r="B396" s="74" t="s">
        <v>554</v>
      </c>
      <c r="C396" s="74"/>
      <c r="D396" s="74"/>
      <c r="E396" s="74"/>
      <c r="F396" s="74"/>
      <c r="G396" s="74"/>
      <c r="H396" s="74"/>
      <c r="I396" s="74"/>
      <c r="J396" s="34">
        <f>sum(J397:J403)</f>
        <v>7</v>
      </c>
      <c r="K396" s="35">
        <f>sum(K397:K403)</f>
        <v>370.7</v>
      </c>
      <c r="L396" s="35">
        <f>sum(L397:L403)</f>
        <v>370.7</v>
      </c>
      <c r="M396" s="35">
        <f>sum(M397:M403)</f>
        <v>12984691</v>
      </c>
      <c r="N396" s="35">
        <f>sum(N397:N403)</f>
        <v>7232472.89</v>
      </c>
      <c r="O396" s="35">
        <f>sum(O397:O403)</f>
        <v>0</v>
      </c>
      <c r="P396" s="35">
        <f>sum(P397:P403)</f>
        <v>4314163.58</v>
      </c>
      <c r="Q396" s="35">
        <f>sum(Q397:Q403)</f>
        <v>1438054.53</v>
      </c>
      <c r="R396" s="35">
        <f>sum(R397:R403)</f>
        <v>7232472.89</v>
      </c>
      <c r="S396" s="36" t="s">
        <v>68</v>
      </c>
      <c r="T396" s="36" t="s">
        <v>68</v>
      </c>
      <c r="U396" s="36" t="s">
        <v>68</v>
      </c>
      <c r="V396" s="36" t="s">
        <v>68</v>
      </c>
      <c r="W396" s="36" t="s">
        <v>68</v>
      </c>
      <c r="X396"/>
      <c r="Y396"/>
    </row>
    <row r="397" spans="1:25">
      <c r="A397" s="37">
        <v>1</v>
      </c>
      <c r="B397" s="38" t="s">
        <v>73</v>
      </c>
      <c r="C397" s="39" t="s">
        <v>555</v>
      </c>
      <c r="D397" s="39" t="s">
        <v>349</v>
      </c>
      <c r="E397" s="38"/>
      <c r="F397" s="40"/>
      <c r="G397" s="78" t="s">
        <v>76</v>
      </c>
      <c r="H397" s="39" t="s">
        <v>556</v>
      </c>
      <c r="I397" s="41"/>
      <c r="J397" s="42">
        <v>1</v>
      </c>
      <c r="K397" s="43">
        <v>51.3</v>
      </c>
      <c r="L397" s="43">
        <v>51.3</v>
      </c>
      <c r="M397" s="44">
        <f>IFERROR(N397+P397+Q397,0)</f>
        <v>1051501</v>
      </c>
      <c r="N397" s="43">
        <v>585686.06</v>
      </c>
      <c r="O397" s="43">
        <v>0</v>
      </c>
      <c r="P397" s="43">
        <v>349361.2</v>
      </c>
      <c r="Q397" s="43">
        <v>116453.74</v>
      </c>
      <c r="R397" s="43">
        <v>585686.06</v>
      </c>
      <c r="S397" s="43">
        <v>113453</v>
      </c>
      <c r="T397" s="43">
        <v>2431363.025475</v>
      </c>
      <c r="U397" s="45"/>
      <c r="V397" s="46"/>
      <c r="W397" s="46">
        <v>45940</v>
      </c>
      <c r="X397"/>
      <c r="Y397"/>
    </row>
    <row r="398" spans="1:25">
      <c r="A398" s="37">
        <v>2</v>
      </c>
      <c r="B398" s="38" t="s">
        <v>73</v>
      </c>
      <c r="C398" s="39" t="s">
        <v>555</v>
      </c>
      <c r="D398" s="39" t="s">
        <v>349</v>
      </c>
      <c r="E398" s="38"/>
      <c r="F398" s="40"/>
      <c r="G398" s="78" t="s">
        <v>76</v>
      </c>
      <c r="H398" s="39" t="s">
        <v>556</v>
      </c>
      <c r="I398" s="41"/>
      <c r="J398" s="42">
        <v>1</v>
      </c>
      <c r="K398" s="43">
        <v>63.6</v>
      </c>
      <c r="L398" s="43">
        <v>63.6</v>
      </c>
      <c r="M398" s="44">
        <f>IFERROR(N398+P398+Q398,0)</f>
        <v>3019991</v>
      </c>
      <c r="N398" s="43">
        <v>1682134.99</v>
      </c>
      <c r="O398" s="43">
        <v>0</v>
      </c>
      <c r="P398" s="43">
        <v>1003392.01</v>
      </c>
      <c r="Q398" s="43">
        <v>334464</v>
      </c>
      <c r="R398" s="43">
        <v>1682134.99</v>
      </c>
      <c r="S398" s="43">
        <v>113453</v>
      </c>
      <c r="T398" s="43">
        <v>3014321.4117</v>
      </c>
      <c r="U398" s="45"/>
      <c r="V398" s="46"/>
      <c r="W398" s="46">
        <v>45940</v>
      </c>
      <c r="X398"/>
      <c r="Y398"/>
    </row>
    <row r="399" spans="1:25">
      <c r="A399" s="37">
        <v>3</v>
      </c>
      <c r="B399" s="38" t="s">
        <v>73</v>
      </c>
      <c r="C399" s="39" t="s">
        <v>555</v>
      </c>
      <c r="D399" s="39" t="s">
        <v>349</v>
      </c>
      <c r="E399" s="38"/>
      <c r="F399" s="40"/>
      <c r="G399" s="78" t="s">
        <v>76</v>
      </c>
      <c r="H399" s="39" t="s">
        <v>556</v>
      </c>
      <c r="I399" s="41"/>
      <c r="J399" s="42">
        <v>1</v>
      </c>
      <c r="K399" s="43">
        <v>43.3</v>
      </c>
      <c r="L399" s="43">
        <v>43.3</v>
      </c>
      <c r="M399" s="44">
        <f>IFERROR(N399+P399+Q399,0)</f>
        <v>2065000</v>
      </c>
      <c r="N399" s="43">
        <v>1150205</v>
      </c>
      <c r="O399" s="43">
        <v>0</v>
      </c>
      <c r="P399" s="43">
        <v>686096.25</v>
      </c>
      <c r="Q399" s="43">
        <v>228698.75</v>
      </c>
      <c r="R399" s="43">
        <v>1150205</v>
      </c>
      <c r="S399" s="43">
        <v>113453</v>
      </c>
      <c r="T399" s="43">
        <v>2052203.099475</v>
      </c>
      <c r="U399" s="45"/>
      <c r="V399" s="46"/>
      <c r="W399" s="46">
        <v>45943</v>
      </c>
      <c r="X399"/>
      <c r="Y399"/>
    </row>
    <row r="400" spans="1:25">
      <c r="A400" s="37">
        <v>4</v>
      </c>
      <c r="B400" s="38" t="s">
        <v>73</v>
      </c>
      <c r="C400" s="39" t="s">
        <v>555</v>
      </c>
      <c r="D400" s="39" t="s">
        <v>349</v>
      </c>
      <c r="E400" s="38"/>
      <c r="F400" s="40"/>
      <c r="G400" s="78" t="s">
        <v>76</v>
      </c>
      <c r="H400" s="39" t="s">
        <v>556</v>
      </c>
      <c r="I400" s="41"/>
      <c r="J400" s="42">
        <v>1</v>
      </c>
      <c r="K400" s="43">
        <v>95.2</v>
      </c>
      <c r="L400" s="43">
        <v>95.2</v>
      </c>
      <c r="M400" s="44">
        <f>IFERROR(N400+P400+Q400,0)</f>
        <v>1201852</v>
      </c>
      <c r="N400" s="43">
        <v>669431.56</v>
      </c>
      <c r="O400" s="43">
        <v>0</v>
      </c>
      <c r="P400" s="43">
        <v>399315.33</v>
      </c>
      <c r="Q400" s="43">
        <v>133105.11</v>
      </c>
      <c r="R400" s="43">
        <v>669431.56</v>
      </c>
      <c r="S400" s="43">
        <v>113453</v>
      </c>
      <c r="T400" s="43">
        <v>4512003.1194</v>
      </c>
      <c r="U400" s="45"/>
      <c r="V400" s="46"/>
      <c r="W400" s="46">
        <v>45943</v>
      </c>
      <c r="X400"/>
      <c r="Y400"/>
    </row>
    <row r="401" spans="1:25">
      <c r="A401" s="37">
        <v>5</v>
      </c>
      <c r="B401" s="38" t="s">
        <v>73</v>
      </c>
      <c r="C401" s="39" t="s">
        <v>418</v>
      </c>
      <c r="D401" s="39" t="s">
        <v>557</v>
      </c>
      <c r="E401" s="38"/>
      <c r="F401" s="40"/>
      <c r="G401" s="78" t="s">
        <v>76</v>
      </c>
      <c r="H401" s="39" t="s">
        <v>556</v>
      </c>
      <c r="I401" s="41"/>
      <c r="J401" s="42">
        <v>1</v>
      </c>
      <c r="K401" s="43">
        <v>36.8</v>
      </c>
      <c r="L401" s="43">
        <v>36.8</v>
      </c>
      <c r="M401" s="44">
        <f>IFERROR(N401+P401+Q401,0)</f>
        <v>1793700</v>
      </c>
      <c r="N401" s="43">
        <v>999090.9</v>
      </c>
      <c r="O401" s="43">
        <v>0</v>
      </c>
      <c r="P401" s="43">
        <v>595956.82</v>
      </c>
      <c r="Q401" s="43">
        <v>198652.28</v>
      </c>
      <c r="R401" s="43">
        <v>999090.9</v>
      </c>
      <c r="S401" s="43">
        <v>113453</v>
      </c>
      <c r="T401" s="43">
        <v>1744135.6596</v>
      </c>
      <c r="U401" s="45"/>
      <c r="V401" s="46"/>
      <c r="W401" s="46">
        <v>45945</v>
      </c>
      <c r="X401"/>
      <c r="Y401"/>
    </row>
    <row r="402" spans="1:25">
      <c r="A402" s="37">
        <v>6</v>
      </c>
      <c r="B402" s="38" t="s">
        <v>73</v>
      </c>
      <c r="C402" s="39" t="s">
        <v>262</v>
      </c>
      <c r="D402" s="39" t="s">
        <v>349</v>
      </c>
      <c r="E402" s="38"/>
      <c r="F402" s="40"/>
      <c r="G402" s="78" t="s">
        <v>76</v>
      </c>
      <c r="H402" s="39" t="s">
        <v>556</v>
      </c>
      <c r="I402" s="41"/>
      <c r="J402" s="42">
        <v>1</v>
      </c>
      <c r="K402" s="43">
        <v>30</v>
      </c>
      <c r="L402" s="43">
        <v>30</v>
      </c>
      <c r="M402" s="44">
        <f>IFERROR(N402+P402+Q402,0)</f>
        <v>1428647</v>
      </c>
      <c r="N402" s="43">
        <v>795756.38</v>
      </c>
      <c r="O402" s="43">
        <v>0</v>
      </c>
      <c r="P402" s="43">
        <v>474667.97</v>
      </c>
      <c r="Q402" s="43">
        <v>158222.65</v>
      </c>
      <c r="R402" s="43">
        <v>795756.38</v>
      </c>
      <c r="S402" s="43">
        <v>113453</v>
      </c>
      <c r="T402" s="43">
        <v>1421849.7225</v>
      </c>
      <c r="U402" s="45"/>
      <c r="V402" s="46"/>
      <c r="W402" s="46">
        <v>45897</v>
      </c>
      <c r="X402"/>
      <c r="Y402"/>
    </row>
    <row r="403" spans="1:25">
      <c r="A403" s="37">
        <v>7</v>
      </c>
      <c r="B403" s="38" t="s">
        <v>73</v>
      </c>
      <c r="C403" s="39" t="s">
        <v>275</v>
      </c>
      <c r="D403" s="39" t="s">
        <v>349</v>
      </c>
      <c r="E403" s="38"/>
      <c r="F403" s="40"/>
      <c r="G403" s="78" t="s">
        <v>76</v>
      </c>
      <c r="H403" s="39" t="s">
        <v>556</v>
      </c>
      <c r="I403" s="41"/>
      <c r="J403" s="42">
        <v>1</v>
      </c>
      <c r="K403" s="43">
        <v>50.5</v>
      </c>
      <c r="L403" s="43">
        <v>50.5</v>
      </c>
      <c r="M403" s="44">
        <f>IFERROR(N403+P403+Q403,0)</f>
        <v>2424000</v>
      </c>
      <c r="N403" s="43">
        <v>1350168</v>
      </c>
      <c r="O403" s="43">
        <v>0</v>
      </c>
      <c r="P403" s="43">
        <v>805374</v>
      </c>
      <c r="Q403" s="43">
        <v>268458</v>
      </c>
      <c r="R403" s="43">
        <v>1350168</v>
      </c>
      <c r="S403" s="43">
        <v>113453</v>
      </c>
      <c r="T403" s="43">
        <v>2393447.032875</v>
      </c>
      <c r="U403" s="45"/>
      <c r="V403" s="46"/>
      <c r="W403" s="46">
        <v>45897</v>
      </c>
      <c r="X403"/>
      <c r="Y403"/>
    </row>
    <row r="404" spans="1:25" customHeight="1" ht="30">
      <c r="A404" s="33"/>
      <c r="B404" s="74" t="s">
        <v>558</v>
      </c>
      <c r="C404" s="74"/>
      <c r="D404" s="74"/>
      <c r="E404" s="74"/>
      <c r="F404" s="74"/>
      <c r="G404" s="74"/>
      <c r="H404" s="74"/>
      <c r="I404" s="74"/>
      <c r="J404" s="34">
        <f>sum(J405:J414)</f>
        <v>10</v>
      </c>
      <c r="K404" s="35">
        <f>sum(K405:K414)</f>
        <v>304.75</v>
      </c>
      <c r="L404" s="35">
        <f>sum(L405:L414)</f>
        <v>304.75</v>
      </c>
      <c r="M404" s="35">
        <f>sum(M405:M414)</f>
        <v>15533313.34</v>
      </c>
      <c r="N404" s="35">
        <f>sum(N405:N414)</f>
        <v>8652055.54</v>
      </c>
      <c r="O404" s="35">
        <f>sum(O405:O414)</f>
        <v>0</v>
      </c>
      <c r="P404" s="35">
        <f>sum(P405:P414)</f>
        <v>5160943.34</v>
      </c>
      <c r="Q404" s="35">
        <f>sum(Q405:Q414)</f>
        <v>1720314.46</v>
      </c>
      <c r="R404" s="35">
        <f>sum(R405:R414)</f>
        <v>8652055.54</v>
      </c>
      <c r="S404" s="36" t="s">
        <v>68</v>
      </c>
      <c r="T404" s="36" t="s">
        <v>68</v>
      </c>
      <c r="U404" s="36" t="s">
        <v>68</v>
      </c>
      <c r="V404" s="36" t="s">
        <v>68</v>
      </c>
      <c r="W404" s="36" t="s">
        <v>68</v>
      </c>
      <c r="X404"/>
      <c r="Y404"/>
    </row>
    <row r="405" spans="1:25">
      <c r="A405" s="37">
        <v>1</v>
      </c>
      <c r="B405" s="38" t="s">
        <v>73</v>
      </c>
      <c r="C405" s="39" t="s">
        <v>559</v>
      </c>
      <c r="D405" s="39" t="s">
        <v>349</v>
      </c>
      <c r="E405" s="38"/>
      <c r="F405" s="40"/>
      <c r="G405" s="78" t="s">
        <v>76</v>
      </c>
      <c r="H405" s="39" t="s">
        <v>560</v>
      </c>
      <c r="I405" s="41"/>
      <c r="J405" s="42">
        <v>1</v>
      </c>
      <c r="K405" s="43">
        <v>38.9</v>
      </c>
      <c r="L405" s="43">
        <v>38.9</v>
      </c>
      <c r="M405" s="44">
        <f>IFERROR(N405+P405+Q405,0)</f>
        <v>1735218</v>
      </c>
      <c r="N405" s="43">
        <v>966516.43</v>
      </c>
      <c r="O405" s="43">
        <v>0</v>
      </c>
      <c r="P405" s="43">
        <v>576526.18</v>
      </c>
      <c r="Q405" s="43">
        <v>192175.39</v>
      </c>
      <c r="R405" s="43">
        <v>966516.43</v>
      </c>
      <c r="S405" s="43">
        <v>113453</v>
      </c>
      <c r="T405" s="43">
        <v>1843665.140175</v>
      </c>
      <c r="U405" s="45"/>
      <c r="V405" s="46"/>
      <c r="W405" s="46">
        <v>45937</v>
      </c>
      <c r="X405"/>
      <c r="Y405"/>
    </row>
    <row r="406" spans="1:25">
      <c r="A406" s="37">
        <v>2</v>
      </c>
      <c r="B406" s="38" t="s">
        <v>73</v>
      </c>
      <c r="C406" s="39" t="s">
        <v>559</v>
      </c>
      <c r="D406" s="39" t="s">
        <v>349</v>
      </c>
      <c r="E406" s="38"/>
      <c r="F406" s="40"/>
      <c r="G406" s="78" t="s">
        <v>76</v>
      </c>
      <c r="H406" s="39" t="s">
        <v>560</v>
      </c>
      <c r="I406" s="41"/>
      <c r="J406" s="42">
        <v>1</v>
      </c>
      <c r="K406" s="43">
        <v>32.6</v>
      </c>
      <c r="L406" s="43">
        <v>32.6</v>
      </c>
      <c r="M406" s="44">
        <f>IFERROR(N406+P406+Q406,0)</f>
        <v>1620197</v>
      </c>
      <c r="N406" s="43">
        <v>902449.73</v>
      </c>
      <c r="O406" s="43">
        <v>0</v>
      </c>
      <c r="P406" s="43">
        <v>538310.45</v>
      </c>
      <c r="Q406" s="43">
        <v>179436.82</v>
      </c>
      <c r="R406" s="43">
        <v>902449.73</v>
      </c>
      <c r="S406" s="43">
        <v>113453</v>
      </c>
      <c r="T406" s="43">
        <v>1545076.69845</v>
      </c>
      <c r="U406" s="45"/>
      <c r="V406" s="46"/>
      <c r="W406" s="46">
        <v>45932</v>
      </c>
      <c r="X406"/>
      <c r="Y406"/>
    </row>
    <row r="407" spans="1:25">
      <c r="A407" s="37">
        <v>3</v>
      </c>
      <c r="B407" s="38" t="s">
        <v>73</v>
      </c>
      <c r="C407" s="39" t="s">
        <v>559</v>
      </c>
      <c r="D407" s="39" t="s">
        <v>349</v>
      </c>
      <c r="E407" s="38"/>
      <c r="F407" s="40"/>
      <c r="G407" s="78" t="s">
        <v>76</v>
      </c>
      <c r="H407" s="39" t="s">
        <v>560</v>
      </c>
      <c r="I407" s="41"/>
      <c r="J407" s="42">
        <v>1</v>
      </c>
      <c r="K407" s="43">
        <v>31.4</v>
      </c>
      <c r="L407" s="43">
        <v>31.4</v>
      </c>
      <c r="M407" s="44">
        <f>IFERROR(N407+P407+Q407,0)</f>
        <v>1563430</v>
      </c>
      <c r="N407" s="43">
        <v>870830.51</v>
      </c>
      <c r="O407" s="43">
        <v>0</v>
      </c>
      <c r="P407" s="43">
        <v>519449.62</v>
      </c>
      <c r="Q407" s="43">
        <v>173149.87</v>
      </c>
      <c r="R407" s="43">
        <v>870830.51</v>
      </c>
      <c r="S407" s="43">
        <v>113453</v>
      </c>
      <c r="T407" s="43">
        <v>1488202.70955</v>
      </c>
      <c r="U407" s="45"/>
      <c r="V407" s="46"/>
      <c r="W407" s="46">
        <v>45982</v>
      </c>
      <c r="X407"/>
      <c r="Y407"/>
    </row>
    <row r="408" spans="1:25">
      <c r="A408" s="37">
        <v>4</v>
      </c>
      <c r="B408" s="38" t="s">
        <v>73</v>
      </c>
      <c r="C408" s="39" t="s">
        <v>559</v>
      </c>
      <c r="D408" s="39" t="s">
        <v>349</v>
      </c>
      <c r="E408" s="38"/>
      <c r="F408" s="40"/>
      <c r="G408" s="78" t="s">
        <v>76</v>
      </c>
      <c r="H408" s="39" t="s">
        <v>560</v>
      </c>
      <c r="I408" s="41"/>
      <c r="J408" s="42">
        <v>1</v>
      </c>
      <c r="K408" s="43">
        <v>33.5</v>
      </c>
      <c r="L408" s="43">
        <v>33.5</v>
      </c>
      <c r="M408" s="44">
        <f>IFERROR(N408+P408+Q408,0)</f>
        <v>1662771</v>
      </c>
      <c r="N408" s="43">
        <v>926163.45</v>
      </c>
      <c r="O408" s="43">
        <v>0</v>
      </c>
      <c r="P408" s="43">
        <v>552455.66</v>
      </c>
      <c r="Q408" s="43">
        <v>184151.89</v>
      </c>
      <c r="R408" s="43">
        <v>926163.45</v>
      </c>
      <c r="S408" s="43">
        <v>113453</v>
      </c>
      <c r="T408" s="43">
        <v>1587732.190125</v>
      </c>
      <c r="U408" s="45"/>
      <c r="V408" s="46"/>
      <c r="W408" s="46">
        <v>45932</v>
      </c>
      <c r="X408"/>
      <c r="Y408"/>
    </row>
    <row r="409" spans="1:25">
      <c r="A409" s="37">
        <v>5</v>
      </c>
      <c r="B409" s="38" t="s">
        <v>73</v>
      </c>
      <c r="C409" s="39" t="s">
        <v>559</v>
      </c>
      <c r="D409" s="39" t="s">
        <v>349</v>
      </c>
      <c r="E409" s="38"/>
      <c r="F409" s="40"/>
      <c r="G409" s="78" t="s">
        <v>76</v>
      </c>
      <c r="H409" s="39" t="s">
        <v>560</v>
      </c>
      <c r="I409" s="41"/>
      <c r="J409" s="42">
        <v>1</v>
      </c>
      <c r="K409" s="43">
        <v>32.8</v>
      </c>
      <c r="L409" s="43">
        <v>32.8</v>
      </c>
      <c r="M409" s="44">
        <f>IFERROR(N409+P409+Q409,0)</f>
        <v>1633557</v>
      </c>
      <c r="N409" s="43">
        <v>909891.25</v>
      </c>
      <c r="O409" s="43">
        <v>0</v>
      </c>
      <c r="P409" s="43">
        <v>542749.31</v>
      </c>
      <c r="Q409" s="43">
        <v>180916.44</v>
      </c>
      <c r="R409" s="43">
        <v>909891.25</v>
      </c>
      <c r="S409" s="43">
        <v>113453</v>
      </c>
      <c r="T409" s="43">
        <v>1554555.6966</v>
      </c>
      <c r="U409" s="45"/>
      <c r="V409" s="46"/>
      <c r="W409" s="46">
        <v>45932</v>
      </c>
      <c r="X409"/>
      <c r="Y409"/>
    </row>
    <row r="410" spans="1:25">
      <c r="A410" s="37">
        <v>6</v>
      </c>
      <c r="B410" s="38" t="s">
        <v>73</v>
      </c>
      <c r="C410" s="39" t="s">
        <v>210</v>
      </c>
      <c r="D410" s="39" t="s">
        <v>349</v>
      </c>
      <c r="E410" s="38"/>
      <c r="F410" s="40"/>
      <c r="G410" s="78" t="s">
        <v>76</v>
      </c>
      <c r="H410" s="39" t="s">
        <v>560</v>
      </c>
      <c r="I410" s="41"/>
      <c r="J410" s="42">
        <v>1</v>
      </c>
      <c r="K410" s="43">
        <v>17.85</v>
      </c>
      <c r="L410" s="43">
        <v>17.85</v>
      </c>
      <c r="M410" s="44">
        <f>IFERROR(N410+P410+Q410,0)</f>
        <v>794425</v>
      </c>
      <c r="N410" s="43">
        <v>442494.72</v>
      </c>
      <c r="O410" s="43">
        <v>0</v>
      </c>
      <c r="P410" s="43">
        <v>263947.71</v>
      </c>
      <c r="Q410" s="43">
        <v>87982.57</v>
      </c>
      <c r="R410" s="43">
        <v>442494.72</v>
      </c>
      <c r="S410" s="43">
        <v>113453</v>
      </c>
      <c r="T410" s="43">
        <v>846000.5848875</v>
      </c>
      <c r="U410" s="45"/>
      <c r="V410" s="46"/>
      <c r="W410" s="46"/>
      <c r="X410"/>
      <c r="Y410"/>
    </row>
    <row r="411" spans="1:25">
      <c r="A411" s="37">
        <v>7</v>
      </c>
      <c r="B411" s="38" t="s">
        <v>73</v>
      </c>
      <c r="C411" s="39" t="s">
        <v>218</v>
      </c>
      <c r="D411" s="39" t="s">
        <v>349</v>
      </c>
      <c r="E411" s="38"/>
      <c r="F411" s="40"/>
      <c r="G411" s="78" t="s">
        <v>76</v>
      </c>
      <c r="H411" s="39" t="s">
        <v>560</v>
      </c>
      <c r="I411" s="41"/>
      <c r="J411" s="42">
        <v>1</v>
      </c>
      <c r="K411" s="43">
        <v>23.5</v>
      </c>
      <c r="L411" s="43">
        <v>23.5</v>
      </c>
      <c r="M411" s="44">
        <f>IFERROR(N411+P411+Q411,0)</f>
        <v>1045129.34</v>
      </c>
      <c r="N411" s="43">
        <v>582137.04</v>
      </c>
      <c r="O411" s="43">
        <v>0</v>
      </c>
      <c r="P411" s="43">
        <v>347244.22</v>
      </c>
      <c r="Q411" s="43">
        <v>115748.08</v>
      </c>
      <c r="R411" s="43">
        <v>582137.04</v>
      </c>
      <c r="S411" s="43">
        <v>113453</v>
      </c>
      <c r="T411" s="43">
        <v>1113782.282625</v>
      </c>
      <c r="U411" s="45"/>
      <c r="V411" s="46"/>
      <c r="W411" s="46"/>
      <c r="X411"/>
      <c r="Y411"/>
    </row>
    <row r="412" spans="1:25">
      <c r="A412" s="37">
        <v>8</v>
      </c>
      <c r="B412" s="38" t="s">
        <v>73</v>
      </c>
      <c r="C412" s="39" t="s">
        <v>389</v>
      </c>
      <c r="D412" s="39" t="s">
        <v>349</v>
      </c>
      <c r="E412" s="38"/>
      <c r="F412" s="40"/>
      <c r="G412" s="78" t="s">
        <v>76</v>
      </c>
      <c r="H412" s="39" t="s">
        <v>560</v>
      </c>
      <c r="I412" s="41"/>
      <c r="J412" s="42">
        <v>1</v>
      </c>
      <c r="K412" s="43">
        <v>31.7</v>
      </c>
      <c r="L412" s="43">
        <v>31.7</v>
      </c>
      <c r="M412" s="44">
        <f>IFERROR(N412+P412+Q412,0)</f>
        <v>1842898</v>
      </c>
      <c r="N412" s="43">
        <v>1026494.19</v>
      </c>
      <c r="O412" s="43">
        <v>0</v>
      </c>
      <c r="P412" s="43">
        <v>612302.86</v>
      </c>
      <c r="Q412" s="43">
        <v>204100.95</v>
      </c>
      <c r="R412" s="43">
        <v>1026494.19</v>
      </c>
      <c r="S412" s="43">
        <v>113453</v>
      </c>
      <c r="T412" s="43">
        <v>1502421.206775</v>
      </c>
      <c r="U412" s="45"/>
      <c r="V412" s="46"/>
      <c r="W412" s="46">
        <v>45980</v>
      </c>
      <c r="X412"/>
      <c r="Y412"/>
    </row>
    <row r="413" spans="1:25">
      <c r="A413" s="37">
        <v>9</v>
      </c>
      <c r="B413" s="38" t="s">
        <v>73</v>
      </c>
      <c r="C413" s="39" t="s">
        <v>389</v>
      </c>
      <c r="D413" s="39" t="s">
        <v>349</v>
      </c>
      <c r="E413" s="38"/>
      <c r="F413" s="40"/>
      <c r="G413" s="78" t="s">
        <v>76</v>
      </c>
      <c r="H413" s="39" t="s">
        <v>560</v>
      </c>
      <c r="I413" s="41"/>
      <c r="J413" s="42">
        <v>1</v>
      </c>
      <c r="K413" s="43">
        <v>31.6</v>
      </c>
      <c r="L413" s="43">
        <v>31.6</v>
      </c>
      <c r="M413" s="44">
        <f>IFERROR(N413+P413+Q413,0)</f>
        <v>1837330</v>
      </c>
      <c r="N413" s="43">
        <v>1023392.81</v>
      </c>
      <c r="O413" s="43">
        <v>0</v>
      </c>
      <c r="P413" s="43">
        <v>610452.89</v>
      </c>
      <c r="Q413" s="43">
        <v>203484.3</v>
      </c>
      <c r="R413" s="43">
        <v>1023392.81</v>
      </c>
      <c r="S413" s="43">
        <v>113453</v>
      </c>
      <c r="T413" s="43">
        <v>1497681.7077</v>
      </c>
      <c r="U413" s="45"/>
      <c r="V413" s="46"/>
      <c r="W413" s="46">
        <v>45979</v>
      </c>
      <c r="X413"/>
      <c r="Y413"/>
    </row>
    <row r="414" spans="1:25">
      <c r="A414" s="37">
        <v>10</v>
      </c>
      <c r="B414" s="38" t="s">
        <v>73</v>
      </c>
      <c r="C414" s="39" t="s">
        <v>389</v>
      </c>
      <c r="D414" s="39" t="s">
        <v>349</v>
      </c>
      <c r="E414" s="38"/>
      <c r="F414" s="40"/>
      <c r="G414" s="78" t="s">
        <v>76</v>
      </c>
      <c r="H414" s="39" t="s">
        <v>560</v>
      </c>
      <c r="I414" s="41"/>
      <c r="J414" s="42">
        <v>1</v>
      </c>
      <c r="K414" s="43">
        <v>30.9</v>
      </c>
      <c r="L414" s="43">
        <v>30.9</v>
      </c>
      <c r="M414" s="44">
        <f>IFERROR(N414+P414+Q414,0)</f>
        <v>1798358</v>
      </c>
      <c r="N414" s="43">
        <v>1001685.41</v>
      </c>
      <c r="O414" s="43">
        <v>0</v>
      </c>
      <c r="P414" s="43">
        <v>597504.44</v>
      </c>
      <c r="Q414" s="43">
        <v>199168.15</v>
      </c>
      <c r="R414" s="43">
        <v>1001685.41</v>
      </c>
      <c r="S414" s="43">
        <v>113453</v>
      </c>
      <c r="T414" s="43">
        <v>1464505.214175</v>
      </c>
      <c r="U414" s="45"/>
      <c r="V414" s="46"/>
      <c r="W414" s="46">
        <v>45981</v>
      </c>
      <c r="X414"/>
      <c r="Y414"/>
    </row>
    <row r="415" spans="1:25" customHeight="1" ht="30">
      <c r="A415" s="33"/>
      <c r="B415" s="74" t="s">
        <v>561</v>
      </c>
      <c r="C415" s="74"/>
      <c r="D415" s="74"/>
      <c r="E415" s="74"/>
      <c r="F415" s="74"/>
      <c r="G415" s="74"/>
      <c r="H415" s="74"/>
      <c r="I415" s="74"/>
      <c r="J415" s="34">
        <f>sum(J416:J419)</f>
        <v>4</v>
      </c>
      <c r="K415" s="35">
        <f>sum(K416:K419)</f>
        <v>171.2</v>
      </c>
      <c r="L415" s="35">
        <f>sum(L416:L419)</f>
        <v>171.2</v>
      </c>
      <c r="M415" s="35">
        <f>sum(M416:M419)</f>
        <v>4414454</v>
      </c>
      <c r="N415" s="35">
        <f>sum(N416:N419)</f>
        <v>2458850.88</v>
      </c>
      <c r="O415" s="35">
        <f>sum(O416:O419)</f>
        <v>0</v>
      </c>
      <c r="P415" s="35">
        <f>sum(P416:P419)</f>
        <v>1466702.34</v>
      </c>
      <c r="Q415" s="35">
        <f>sum(Q416:Q419)</f>
        <v>488900.78</v>
      </c>
      <c r="R415" s="35">
        <f>sum(R416:R419)</f>
        <v>2458850.88</v>
      </c>
      <c r="S415" s="36" t="s">
        <v>68</v>
      </c>
      <c r="T415" s="36" t="s">
        <v>68</v>
      </c>
      <c r="U415" s="36" t="s">
        <v>68</v>
      </c>
      <c r="V415" s="36" t="s">
        <v>68</v>
      </c>
      <c r="W415" s="36" t="s">
        <v>68</v>
      </c>
      <c r="X415"/>
      <c r="Y415"/>
    </row>
    <row r="416" spans="1:25">
      <c r="A416" s="37">
        <v>1</v>
      </c>
      <c r="B416" s="38" t="s">
        <v>73</v>
      </c>
      <c r="C416" s="39" t="s">
        <v>371</v>
      </c>
      <c r="D416" s="39">
        <v>1</v>
      </c>
      <c r="E416" s="38"/>
      <c r="F416" s="40"/>
      <c r="G416" s="78" t="s">
        <v>76</v>
      </c>
      <c r="H416" s="39" t="s">
        <v>562</v>
      </c>
      <c r="I416" s="41"/>
      <c r="J416" s="42">
        <v>1</v>
      </c>
      <c r="K416" s="43">
        <v>48.6</v>
      </c>
      <c r="L416" s="43">
        <v>48.6</v>
      </c>
      <c r="M416" s="44">
        <f>IFERROR(N416+P416+Q416,0)</f>
        <v>1236294</v>
      </c>
      <c r="N416" s="43">
        <v>688615.76</v>
      </c>
      <c r="O416" s="43">
        <v>0</v>
      </c>
      <c r="P416" s="43">
        <v>410758.68</v>
      </c>
      <c r="Q416" s="43">
        <v>136919.56</v>
      </c>
      <c r="R416" s="43">
        <v>688615.76</v>
      </c>
      <c r="S416" s="43">
        <v>113453</v>
      </c>
      <c r="T416" s="43">
        <v>2303396.55045</v>
      </c>
      <c r="U416" s="45"/>
      <c r="V416" s="46"/>
      <c r="W416" s="46">
        <v>45938</v>
      </c>
      <c r="X416"/>
      <c r="Y416"/>
    </row>
    <row r="417" spans="1:25">
      <c r="A417" s="37">
        <v>2</v>
      </c>
      <c r="B417" s="38" t="s">
        <v>73</v>
      </c>
      <c r="C417" s="39" t="s">
        <v>133</v>
      </c>
      <c r="D417" s="39">
        <v>4</v>
      </c>
      <c r="E417" s="38"/>
      <c r="F417" s="40"/>
      <c r="G417" s="78" t="s">
        <v>76</v>
      </c>
      <c r="H417" s="39" t="s">
        <v>562</v>
      </c>
      <c r="I417" s="41"/>
      <c r="J417" s="42">
        <v>1</v>
      </c>
      <c r="K417" s="43">
        <v>36</v>
      </c>
      <c r="L417" s="43">
        <v>36</v>
      </c>
      <c r="M417" s="44">
        <f>IFERROR(N417+P417+Q417,0)</f>
        <v>948794</v>
      </c>
      <c r="N417" s="43">
        <v>528478.26</v>
      </c>
      <c r="O417" s="43">
        <v>0</v>
      </c>
      <c r="P417" s="43">
        <v>315236.8</v>
      </c>
      <c r="Q417" s="43">
        <v>105078.94</v>
      </c>
      <c r="R417" s="43">
        <v>528478.26</v>
      </c>
      <c r="S417" s="43">
        <v>113453</v>
      </c>
      <c r="T417" s="43">
        <v>1706219.667</v>
      </c>
      <c r="U417" s="45"/>
      <c r="V417" s="46"/>
      <c r="W417" s="46">
        <v>45980</v>
      </c>
      <c r="X417"/>
      <c r="Y417"/>
    </row>
    <row r="418" spans="1:25">
      <c r="A418" s="37">
        <v>3</v>
      </c>
      <c r="B418" s="38" t="s">
        <v>73</v>
      </c>
      <c r="C418" s="39" t="s">
        <v>216</v>
      </c>
      <c r="D418" s="39">
        <v>2</v>
      </c>
      <c r="E418" s="38"/>
      <c r="F418" s="40"/>
      <c r="G418" s="78" t="s">
        <v>76</v>
      </c>
      <c r="H418" s="39" t="s">
        <v>562</v>
      </c>
      <c r="I418" s="41"/>
      <c r="J418" s="42">
        <v>1</v>
      </c>
      <c r="K418" s="43">
        <v>38.3</v>
      </c>
      <c r="L418" s="43">
        <v>38.3</v>
      </c>
      <c r="M418" s="44">
        <f>IFERROR(N418+P418+Q418,0)</f>
        <v>1000898</v>
      </c>
      <c r="N418" s="43">
        <v>557500.19</v>
      </c>
      <c r="O418" s="43">
        <v>0</v>
      </c>
      <c r="P418" s="43">
        <v>332548.36</v>
      </c>
      <c r="Q418" s="43">
        <v>110849.45</v>
      </c>
      <c r="R418" s="43">
        <v>557500.19</v>
      </c>
      <c r="S418" s="43">
        <v>113453</v>
      </c>
      <c r="T418" s="43">
        <v>1815228.145725</v>
      </c>
      <c r="U418" s="45"/>
      <c r="V418" s="46"/>
      <c r="W418" s="46">
        <v>45953</v>
      </c>
      <c r="X418"/>
      <c r="Y418"/>
    </row>
    <row r="419" spans="1:25">
      <c r="A419" s="37">
        <v>4</v>
      </c>
      <c r="B419" s="38" t="s">
        <v>73</v>
      </c>
      <c r="C419" s="39" t="s">
        <v>216</v>
      </c>
      <c r="D419" s="39">
        <v>3</v>
      </c>
      <c r="E419" s="38"/>
      <c r="F419" s="40"/>
      <c r="G419" s="78" t="s">
        <v>76</v>
      </c>
      <c r="H419" s="39" t="s">
        <v>562</v>
      </c>
      <c r="I419" s="41"/>
      <c r="J419" s="42">
        <v>1</v>
      </c>
      <c r="K419" s="43">
        <v>48.3</v>
      </c>
      <c r="L419" s="43">
        <v>48.3</v>
      </c>
      <c r="M419" s="44">
        <f>IFERROR(N419+P419+Q419,0)</f>
        <v>1228468</v>
      </c>
      <c r="N419" s="43">
        <v>684256.67</v>
      </c>
      <c r="O419" s="43">
        <v>0</v>
      </c>
      <c r="P419" s="43">
        <v>408158.5</v>
      </c>
      <c r="Q419" s="43">
        <v>136052.83</v>
      </c>
      <c r="R419" s="43">
        <v>684256.67</v>
      </c>
      <c r="S419" s="43">
        <v>113453</v>
      </c>
      <c r="T419" s="43">
        <v>2289178.053225</v>
      </c>
      <c r="U419" s="45"/>
      <c r="V419" s="46"/>
      <c r="W419" s="46">
        <v>45950</v>
      </c>
      <c r="X419"/>
      <c r="Y419"/>
    </row>
    <row r="420" spans="1:25" customHeight="1" ht="30">
      <c r="A420" s="33"/>
      <c r="B420" s="74" t="s">
        <v>563</v>
      </c>
      <c r="C420" s="74"/>
      <c r="D420" s="74"/>
      <c r="E420" s="74"/>
      <c r="F420" s="74"/>
      <c r="G420" s="74"/>
      <c r="H420" s="74"/>
      <c r="I420" s="74"/>
      <c r="J420" s="34">
        <f>sum(J421:J439)</f>
        <v>19</v>
      </c>
      <c r="K420" s="35">
        <f>sum(K421:K439)</f>
        <v>600.84</v>
      </c>
      <c r="L420" s="35">
        <f>sum(L421:L439)</f>
        <v>600.84</v>
      </c>
      <c r="M420" s="35">
        <f>sum(M421:M439)</f>
        <v>23232800.03</v>
      </c>
      <c r="N420" s="35">
        <f>sum(N421:N439)</f>
        <v>12940669.62</v>
      </c>
      <c r="O420" s="35">
        <f>sum(O421:O439)</f>
        <v>0</v>
      </c>
      <c r="P420" s="35">
        <f>sum(P421:P439)</f>
        <v>7719097.77</v>
      </c>
      <c r="Q420" s="35">
        <f>sum(Q421:Q439)</f>
        <v>2573032.64</v>
      </c>
      <c r="R420" s="35">
        <f>sum(R421:R439)</f>
        <v>12940669.62</v>
      </c>
      <c r="S420" s="36" t="s">
        <v>68</v>
      </c>
      <c r="T420" s="36" t="s">
        <v>68</v>
      </c>
      <c r="U420" s="36" t="s">
        <v>68</v>
      </c>
      <c r="V420" s="36" t="s">
        <v>68</v>
      </c>
      <c r="W420" s="36" t="s">
        <v>68</v>
      </c>
      <c r="X420"/>
      <c r="Y420"/>
    </row>
    <row r="421" spans="1:25">
      <c r="A421" s="37">
        <v>1</v>
      </c>
      <c r="B421" s="38" t="s">
        <v>73</v>
      </c>
      <c r="C421" s="39" t="s">
        <v>85</v>
      </c>
      <c r="D421" s="39" t="s">
        <v>349</v>
      </c>
      <c r="E421" s="38"/>
      <c r="F421" s="40"/>
      <c r="G421" s="78" t="s">
        <v>76</v>
      </c>
      <c r="H421" s="39" t="s">
        <v>564</v>
      </c>
      <c r="I421" s="41"/>
      <c r="J421" s="42">
        <v>1</v>
      </c>
      <c r="K421" s="43">
        <v>23.6</v>
      </c>
      <c r="L421" s="43">
        <v>23.6</v>
      </c>
      <c r="M421" s="44">
        <f>IFERROR(N421+P421+Q421,0)</f>
        <v>839700</v>
      </c>
      <c r="N421" s="43">
        <v>467712.9</v>
      </c>
      <c r="O421" s="43">
        <v>0</v>
      </c>
      <c r="P421" s="43">
        <v>278990.32</v>
      </c>
      <c r="Q421" s="43">
        <v>92996.78</v>
      </c>
      <c r="R421" s="43">
        <v>467712.9</v>
      </c>
      <c r="S421" s="43">
        <v>113453</v>
      </c>
      <c r="T421" s="43">
        <v>1118521.7817</v>
      </c>
      <c r="U421" s="45"/>
      <c r="V421" s="46"/>
      <c r="W421" s="46">
        <v>45996</v>
      </c>
      <c r="X421"/>
      <c r="Y421"/>
    </row>
    <row r="422" spans="1:25">
      <c r="A422" s="37">
        <v>2</v>
      </c>
      <c r="B422" s="38" t="s">
        <v>73</v>
      </c>
      <c r="C422" s="39" t="s">
        <v>139</v>
      </c>
      <c r="D422" s="39" t="s">
        <v>349</v>
      </c>
      <c r="E422" s="38"/>
      <c r="F422" s="40"/>
      <c r="G422" s="78" t="s">
        <v>76</v>
      </c>
      <c r="H422" s="39" t="s">
        <v>564</v>
      </c>
      <c r="I422" s="41"/>
      <c r="J422" s="42">
        <v>1</v>
      </c>
      <c r="K422" s="43">
        <v>45.3</v>
      </c>
      <c r="L422" s="43">
        <v>45.3</v>
      </c>
      <c r="M422" s="44">
        <f>IFERROR(N422+P422+Q422,0)</f>
        <v>1797400</v>
      </c>
      <c r="N422" s="43">
        <v>1001151.8</v>
      </c>
      <c r="O422" s="43">
        <v>0</v>
      </c>
      <c r="P422" s="43">
        <v>597186.15</v>
      </c>
      <c r="Q422" s="43">
        <v>199062.05</v>
      </c>
      <c r="R422" s="43">
        <v>1001151.8</v>
      </c>
      <c r="S422" s="43">
        <v>113453</v>
      </c>
      <c r="T422" s="43">
        <v>2146993.080975</v>
      </c>
      <c r="U422" s="45"/>
      <c r="V422" s="46"/>
      <c r="W422" s="46">
        <v>46002</v>
      </c>
      <c r="X422"/>
      <c r="Y422"/>
    </row>
    <row r="423" spans="1:25">
      <c r="A423" s="37">
        <v>3</v>
      </c>
      <c r="B423" s="38" t="s">
        <v>73</v>
      </c>
      <c r="C423" s="39" t="s">
        <v>374</v>
      </c>
      <c r="D423" s="39" t="s">
        <v>349</v>
      </c>
      <c r="E423" s="38"/>
      <c r="F423" s="40"/>
      <c r="G423" s="78" t="s">
        <v>76</v>
      </c>
      <c r="H423" s="39" t="s">
        <v>564</v>
      </c>
      <c r="I423" s="41"/>
      <c r="J423" s="42">
        <v>1</v>
      </c>
      <c r="K423" s="43">
        <v>25.3</v>
      </c>
      <c r="L423" s="43">
        <v>25.3</v>
      </c>
      <c r="M423" s="44">
        <f>IFERROR(N423+P423+Q423,0)</f>
        <v>979400</v>
      </c>
      <c r="N423" s="43">
        <v>545525.8</v>
      </c>
      <c r="O423" s="43">
        <v>0</v>
      </c>
      <c r="P423" s="43">
        <v>325405.65</v>
      </c>
      <c r="Q423" s="43">
        <v>108468.55</v>
      </c>
      <c r="R423" s="43">
        <v>545525.8</v>
      </c>
      <c r="S423" s="43">
        <v>113453</v>
      </c>
      <c r="T423" s="43">
        <v>1199093.265975</v>
      </c>
      <c r="U423" s="45"/>
      <c r="V423" s="46"/>
      <c r="W423" s="46">
        <v>45944</v>
      </c>
      <c r="X423"/>
      <c r="Y423"/>
    </row>
    <row r="424" spans="1:25">
      <c r="A424" s="37">
        <v>4</v>
      </c>
      <c r="B424" s="38" t="s">
        <v>73</v>
      </c>
      <c r="C424" s="39" t="s">
        <v>374</v>
      </c>
      <c r="D424" s="39" t="s">
        <v>349</v>
      </c>
      <c r="E424" s="38"/>
      <c r="F424" s="40"/>
      <c r="G424" s="78" t="s">
        <v>76</v>
      </c>
      <c r="H424" s="39" t="s">
        <v>564</v>
      </c>
      <c r="I424" s="41"/>
      <c r="J424" s="42">
        <v>1</v>
      </c>
      <c r="K424" s="43">
        <v>35.5</v>
      </c>
      <c r="L424" s="43">
        <v>35.5</v>
      </c>
      <c r="M424" s="44">
        <f>IFERROR(N424+P424+Q424,0)</f>
        <v>1409600</v>
      </c>
      <c r="N424" s="43">
        <v>785147.2</v>
      </c>
      <c r="O424" s="43">
        <v>0</v>
      </c>
      <c r="P424" s="43">
        <v>468339.6</v>
      </c>
      <c r="Q424" s="43">
        <v>156113.2</v>
      </c>
      <c r="R424" s="43">
        <v>785147.2</v>
      </c>
      <c r="S424" s="43">
        <v>113453</v>
      </c>
      <c r="T424" s="43">
        <v>1682522.171625</v>
      </c>
      <c r="U424" s="45"/>
      <c r="V424" s="46"/>
      <c r="W424" s="46">
        <v>45944</v>
      </c>
      <c r="X424"/>
      <c r="Y424"/>
    </row>
    <row r="425" spans="1:25">
      <c r="A425" s="37">
        <v>5</v>
      </c>
      <c r="B425" s="38" t="s">
        <v>73</v>
      </c>
      <c r="C425" s="39" t="s">
        <v>418</v>
      </c>
      <c r="D425" s="39" t="s">
        <v>349</v>
      </c>
      <c r="E425" s="38"/>
      <c r="F425" s="40"/>
      <c r="G425" s="78" t="s">
        <v>76</v>
      </c>
      <c r="H425" s="39" t="s">
        <v>564</v>
      </c>
      <c r="I425" s="41"/>
      <c r="J425" s="42">
        <v>1</v>
      </c>
      <c r="K425" s="43">
        <v>38.1</v>
      </c>
      <c r="L425" s="43">
        <v>38.1</v>
      </c>
      <c r="M425" s="44">
        <f>IFERROR(N425+P425+Q425,0)</f>
        <v>1532500</v>
      </c>
      <c r="N425" s="43">
        <v>853602.5</v>
      </c>
      <c r="O425" s="43">
        <v>0</v>
      </c>
      <c r="P425" s="43">
        <v>509173.12</v>
      </c>
      <c r="Q425" s="43">
        <v>169724.38</v>
      </c>
      <c r="R425" s="43">
        <v>853602.5</v>
      </c>
      <c r="S425" s="43">
        <v>113453</v>
      </c>
      <c r="T425" s="43">
        <v>1805749.147575</v>
      </c>
      <c r="U425" s="45"/>
      <c r="V425" s="46"/>
      <c r="W425" s="46">
        <v>45945</v>
      </c>
      <c r="X425"/>
      <c r="Y425"/>
    </row>
    <row r="426" spans="1:25">
      <c r="A426" s="37">
        <v>6</v>
      </c>
      <c r="B426" s="38" t="s">
        <v>73</v>
      </c>
      <c r="C426" s="39" t="s">
        <v>210</v>
      </c>
      <c r="D426" s="39" t="s">
        <v>349</v>
      </c>
      <c r="E426" s="38"/>
      <c r="F426" s="40"/>
      <c r="G426" s="78" t="s">
        <v>76</v>
      </c>
      <c r="H426" s="39" t="s">
        <v>564</v>
      </c>
      <c r="I426" s="41"/>
      <c r="J426" s="42">
        <v>1</v>
      </c>
      <c r="K426" s="43">
        <v>24.1</v>
      </c>
      <c r="L426" s="43">
        <v>24.1</v>
      </c>
      <c r="M426" s="44">
        <f>IFERROR(N426+P426+Q426,0)</f>
        <v>860800</v>
      </c>
      <c r="N426" s="43">
        <v>479465.6</v>
      </c>
      <c r="O426" s="43">
        <v>0</v>
      </c>
      <c r="P426" s="43">
        <v>286000.8</v>
      </c>
      <c r="Q426" s="43">
        <v>95333.6</v>
      </c>
      <c r="R426" s="43">
        <v>479465.6</v>
      </c>
      <c r="S426" s="43">
        <v>113453</v>
      </c>
      <c r="T426" s="43">
        <v>1142219.277075</v>
      </c>
      <c r="U426" s="45"/>
      <c r="V426" s="46"/>
      <c r="W426" s="46">
        <v>45982</v>
      </c>
      <c r="X426"/>
      <c r="Y426"/>
    </row>
    <row r="427" spans="1:25">
      <c r="A427" s="37">
        <v>7</v>
      </c>
      <c r="B427" s="38" t="s">
        <v>73</v>
      </c>
      <c r="C427" s="39" t="s">
        <v>210</v>
      </c>
      <c r="D427" s="39" t="s">
        <v>349</v>
      </c>
      <c r="E427" s="38"/>
      <c r="F427" s="40"/>
      <c r="G427" s="78" t="s">
        <v>76</v>
      </c>
      <c r="H427" s="39" t="s">
        <v>564</v>
      </c>
      <c r="I427" s="41"/>
      <c r="J427" s="42">
        <v>1</v>
      </c>
      <c r="K427" s="43">
        <v>32.8</v>
      </c>
      <c r="L427" s="43">
        <v>32.8</v>
      </c>
      <c r="M427" s="44">
        <f>IFERROR(N427+P427+Q427,0)</f>
        <v>1143200</v>
      </c>
      <c r="N427" s="43">
        <v>636762.4</v>
      </c>
      <c r="O427" s="43">
        <v>0</v>
      </c>
      <c r="P427" s="43">
        <v>379828.2</v>
      </c>
      <c r="Q427" s="43">
        <v>126609.4</v>
      </c>
      <c r="R427" s="43">
        <v>636762.4</v>
      </c>
      <c r="S427" s="43">
        <v>113453</v>
      </c>
      <c r="T427" s="43">
        <v>1554555.6966</v>
      </c>
      <c r="U427" s="45"/>
      <c r="V427" s="46"/>
      <c r="W427" s="46">
        <v>45981</v>
      </c>
      <c r="X427"/>
      <c r="Y427"/>
    </row>
    <row r="428" spans="1:25">
      <c r="A428" s="37">
        <v>8</v>
      </c>
      <c r="B428" s="38" t="s">
        <v>73</v>
      </c>
      <c r="C428" s="39" t="s">
        <v>210</v>
      </c>
      <c r="D428" s="39" t="s">
        <v>349</v>
      </c>
      <c r="E428" s="38"/>
      <c r="F428" s="40"/>
      <c r="G428" s="78" t="s">
        <v>76</v>
      </c>
      <c r="H428" s="39" t="s">
        <v>564</v>
      </c>
      <c r="I428" s="41"/>
      <c r="J428" s="42">
        <v>1</v>
      </c>
      <c r="K428" s="43">
        <v>47.7</v>
      </c>
      <c r="L428" s="43">
        <v>47.7</v>
      </c>
      <c r="M428" s="44">
        <f>IFERROR(N428+P428+Q428,0)</f>
        <v>1870200</v>
      </c>
      <c r="N428" s="43">
        <v>1041701.4</v>
      </c>
      <c r="O428" s="43">
        <v>0</v>
      </c>
      <c r="P428" s="43">
        <v>621373.95</v>
      </c>
      <c r="Q428" s="43">
        <v>207124.65</v>
      </c>
      <c r="R428" s="43">
        <v>1041701.4</v>
      </c>
      <c r="S428" s="43">
        <v>113453</v>
      </c>
      <c r="T428" s="43">
        <v>2260741.058775</v>
      </c>
      <c r="U428" s="45"/>
      <c r="V428" s="46"/>
      <c r="W428" s="46">
        <v>45981</v>
      </c>
      <c r="X428"/>
      <c r="Y428"/>
    </row>
    <row r="429" spans="1:25">
      <c r="A429" s="37">
        <v>9</v>
      </c>
      <c r="B429" s="38" t="s">
        <v>73</v>
      </c>
      <c r="C429" s="39" t="s">
        <v>210</v>
      </c>
      <c r="D429" s="39" t="s">
        <v>349</v>
      </c>
      <c r="E429" s="38"/>
      <c r="F429" s="40"/>
      <c r="G429" s="78" t="s">
        <v>76</v>
      </c>
      <c r="H429" s="39" t="s">
        <v>564</v>
      </c>
      <c r="I429" s="41"/>
      <c r="J429" s="42">
        <v>1</v>
      </c>
      <c r="K429" s="43">
        <v>35.5</v>
      </c>
      <c r="L429" s="43">
        <v>35.5</v>
      </c>
      <c r="M429" s="44">
        <f>IFERROR(N429+P429+Q429,0)</f>
        <v>1409600</v>
      </c>
      <c r="N429" s="43">
        <v>785147.2</v>
      </c>
      <c r="O429" s="43">
        <v>0</v>
      </c>
      <c r="P429" s="43">
        <v>468339.6</v>
      </c>
      <c r="Q429" s="43">
        <v>156113.2</v>
      </c>
      <c r="R429" s="43">
        <v>785147.2</v>
      </c>
      <c r="S429" s="43">
        <v>113453</v>
      </c>
      <c r="T429" s="43">
        <v>1682522.171625</v>
      </c>
      <c r="U429" s="45"/>
      <c r="V429" s="46"/>
      <c r="W429" s="46">
        <v>45981</v>
      </c>
      <c r="X429"/>
      <c r="Y429"/>
    </row>
    <row r="430" spans="1:25">
      <c r="A430" s="37">
        <v>10</v>
      </c>
      <c r="B430" s="38" t="s">
        <v>73</v>
      </c>
      <c r="C430" s="39" t="s">
        <v>210</v>
      </c>
      <c r="D430" s="39" t="s">
        <v>349</v>
      </c>
      <c r="E430" s="38"/>
      <c r="F430" s="40"/>
      <c r="G430" s="78" t="s">
        <v>76</v>
      </c>
      <c r="H430" s="39" t="s">
        <v>564</v>
      </c>
      <c r="I430" s="41"/>
      <c r="J430" s="42">
        <v>1</v>
      </c>
      <c r="K430" s="43">
        <v>35.5</v>
      </c>
      <c r="L430" s="43">
        <v>35.5</v>
      </c>
      <c r="M430" s="44">
        <f>IFERROR(N430+P430+Q430,0)</f>
        <v>1413600</v>
      </c>
      <c r="N430" s="43">
        <v>787375.2</v>
      </c>
      <c r="O430" s="43">
        <v>0</v>
      </c>
      <c r="P430" s="43">
        <v>469668.6</v>
      </c>
      <c r="Q430" s="43">
        <v>156556.2</v>
      </c>
      <c r="R430" s="43">
        <v>787375.2</v>
      </c>
      <c r="S430" s="43">
        <v>113453</v>
      </c>
      <c r="T430" s="43">
        <v>1682522.171625</v>
      </c>
      <c r="U430" s="45"/>
      <c r="V430" s="46"/>
      <c r="W430" s="46">
        <v>45981</v>
      </c>
      <c r="X430"/>
      <c r="Y430"/>
    </row>
    <row r="431" spans="1:25">
      <c r="A431" s="37">
        <v>11</v>
      </c>
      <c r="B431" s="38" t="s">
        <v>73</v>
      </c>
      <c r="C431" s="39" t="s">
        <v>210</v>
      </c>
      <c r="D431" s="39" t="s">
        <v>349</v>
      </c>
      <c r="E431" s="38"/>
      <c r="F431" s="40"/>
      <c r="G431" s="78" t="s">
        <v>76</v>
      </c>
      <c r="H431" s="39" t="s">
        <v>564</v>
      </c>
      <c r="I431" s="41"/>
      <c r="J431" s="42">
        <v>1</v>
      </c>
      <c r="K431" s="43">
        <v>34.9</v>
      </c>
      <c r="L431" s="43">
        <v>34.9</v>
      </c>
      <c r="M431" s="44">
        <f>IFERROR(N431+P431+Q431,0)</f>
        <v>1386900</v>
      </c>
      <c r="N431" s="43">
        <v>772503.3</v>
      </c>
      <c r="O431" s="43">
        <v>0</v>
      </c>
      <c r="P431" s="43">
        <v>460797.52</v>
      </c>
      <c r="Q431" s="43">
        <v>153599.18</v>
      </c>
      <c r="R431" s="43">
        <v>772503.3</v>
      </c>
      <c r="S431" s="43">
        <v>113453</v>
      </c>
      <c r="T431" s="43">
        <v>1654085.177175</v>
      </c>
      <c r="U431" s="45"/>
      <c r="V431" s="46"/>
      <c r="W431" s="46">
        <v>45982</v>
      </c>
      <c r="X431"/>
      <c r="Y431"/>
    </row>
    <row r="432" spans="1:25">
      <c r="A432" s="37">
        <v>12</v>
      </c>
      <c r="B432" s="38" t="s">
        <v>73</v>
      </c>
      <c r="C432" s="39" t="s">
        <v>210</v>
      </c>
      <c r="D432" s="39" t="s">
        <v>349</v>
      </c>
      <c r="E432" s="38"/>
      <c r="F432" s="40"/>
      <c r="G432" s="78" t="s">
        <v>76</v>
      </c>
      <c r="H432" s="39" t="s">
        <v>564</v>
      </c>
      <c r="I432" s="41"/>
      <c r="J432" s="42">
        <v>1</v>
      </c>
      <c r="K432" s="43">
        <v>33.18</v>
      </c>
      <c r="L432" s="43">
        <v>33.18</v>
      </c>
      <c r="M432" s="44">
        <f>IFERROR(N432+P432+Q432,0)</f>
        <v>1316100</v>
      </c>
      <c r="N432" s="43">
        <v>733067.7</v>
      </c>
      <c r="O432" s="43">
        <v>0</v>
      </c>
      <c r="P432" s="43">
        <v>437274.22</v>
      </c>
      <c r="Q432" s="43">
        <v>145758.08</v>
      </c>
      <c r="R432" s="43">
        <v>733067.7</v>
      </c>
      <c r="S432" s="43">
        <v>113453</v>
      </c>
      <c r="T432" s="43">
        <v>1572565.793085</v>
      </c>
      <c r="U432" s="45"/>
      <c r="V432" s="46"/>
      <c r="W432" s="46">
        <v>45981</v>
      </c>
      <c r="X432"/>
      <c r="Y432"/>
    </row>
    <row r="433" spans="1:25">
      <c r="A433" s="37">
        <v>13</v>
      </c>
      <c r="B433" s="38" t="s">
        <v>73</v>
      </c>
      <c r="C433" s="39" t="s">
        <v>210</v>
      </c>
      <c r="D433" s="39" t="s">
        <v>349</v>
      </c>
      <c r="E433" s="38"/>
      <c r="F433" s="40"/>
      <c r="G433" s="78" t="s">
        <v>76</v>
      </c>
      <c r="H433" s="39" t="s">
        <v>564</v>
      </c>
      <c r="I433" s="41"/>
      <c r="J433" s="42">
        <v>1</v>
      </c>
      <c r="K433" s="43">
        <v>18.66</v>
      </c>
      <c r="L433" s="43">
        <v>18.66</v>
      </c>
      <c r="M433" s="44">
        <f>IFERROR(N433+P433+Q433,0)</f>
        <v>749900</v>
      </c>
      <c r="N433" s="43">
        <v>417694.3</v>
      </c>
      <c r="O433" s="43">
        <v>0</v>
      </c>
      <c r="P433" s="43">
        <v>249154.27</v>
      </c>
      <c r="Q433" s="43">
        <v>83051.43</v>
      </c>
      <c r="R433" s="43">
        <v>417694.3</v>
      </c>
      <c r="S433" s="43">
        <v>113453</v>
      </c>
      <c r="T433" s="43">
        <v>884390.527395</v>
      </c>
      <c r="U433" s="45"/>
      <c r="V433" s="46"/>
      <c r="W433" s="46">
        <v>45981</v>
      </c>
      <c r="X433"/>
      <c r="Y433"/>
    </row>
    <row r="434" spans="1:25">
      <c r="A434" s="37">
        <v>14</v>
      </c>
      <c r="B434" s="38" t="s">
        <v>73</v>
      </c>
      <c r="C434" s="39" t="s">
        <v>218</v>
      </c>
      <c r="D434" s="39" t="s">
        <v>349</v>
      </c>
      <c r="E434" s="38"/>
      <c r="F434" s="40"/>
      <c r="G434" s="78" t="s">
        <v>76</v>
      </c>
      <c r="H434" s="39" t="s">
        <v>564</v>
      </c>
      <c r="I434" s="41"/>
      <c r="J434" s="42">
        <v>1</v>
      </c>
      <c r="K434" s="43">
        <v>36.1</v>
      </c>
      <c r="L434" s="43">
        <v>36.1</v>
      </c>
      <c r="M434" s="44">
        <f>IFERROR(N434+P434+Q434,0)</f>
        <v>1439300</v>
      </c>
      <c r="N434" s="43">
        <v>801690.1</v>
      </c>
      <c r="O434" s="43">
        <v>0</v>
      </c>
      <c r="P434" s="43">
        <v>478207.42</v>
      </c>
      <c r="Q434" s="43">
        <v>159402.48</v>
      </c>
      <c r="R434" s="43">
        <v>801690.1</v>
      </c>
      <c r="S434" s="43">
        <v>113453</v>
      </c>
      <c r="T434" s="43">
        <v>1710959.166075</v>
      </c>
      <c r="U434" s="45"/>
      <c r="V434" s="46"/>
      <c r="W434" s="46">
        <v>45981</v>
      </c>
      <c r="X434"/>
      <c r="Y434"/>
    </row>
    <row r="435" spans="1:25">
      <c r="A435" s="37">
        <v>15</v>
      </c>
      <c r="B435" s="38" t="s">
        <v>73</v>
      </c>
      <c r="C435" s="39" t="s">
        <v>218</v>
      </c>
      <c r="D435" s="39" t="s">
        <v>349</v>
      </c>
      <c r="E435" s="38"/>
      <c r="F435" s="40"/>
      <c r="G435" s="78" t="s">
        <v>76</v>
      </c>
      <c r="H435" s="39" t="s">
        <v>564</v>
      </c>
      <c r="I435" s="41"/>
      <c r="J435" s="42">
        <v>1</v>
      </c>
      <c r="K435" s="43">
        <v>36.4</v>
      </c>
      <c r="L435" s="43">
        <v>36.4</v>
      </c>
      <c r="M435" s="44">
        <f>IFERROR(N435+P435+Q435,0)</f>
        <v>1361500</v>
      </c>
      <c r="N435" s="43">
        <v>758355.5</v>
      </c>
      <c r="O435" s="43">
        <v>0</v>
      </c>
      <c r="P435" s="43">
        <v>452358.37</v>
      </c>
      <c r="Q435" s="43">
        <v>150786.13</v>
      </c>
      <c r="R435" s="43">
        <v>758355.5</v>
      </c>
      <c r="S435" s="43">
        <v>113453</v>
      </c>
      <c r="T435" s="43">
        <v>1725177.6633</v>
      </c>
      <c r="U435" s="45"/>
      <c r="V435" s="46"/>
      <c r="W435" s="46">
        <v>45981</v>
      </c>
      <c r="X435"/>
      <c r="Y435"/>
    </row>
    <row r="436" spans="1:25">
      <c r="A436" s="37">
        <v>16</v>
      </c>
      <c r="B436" s="38" t="s">
        <v>73</v>
      </c>
      <c r="C436" s="39" t="s">
        <v>232</v>
      </c>
      <c r="D436" s="39" t="s">
        <v>349</v>
      </c>
      <c r="E436" s="38"/>
      <c r="F436" s="40"/>
      <c r="G436" s="78" t="s">
        <v>76</v>
      </c>
      <c r="H436" s="39" t="s">
        <v>564</v>
      </c>
      <c r="I436" s="41"/>
      <c r="J436" s="42">
        <v>1</v>
      </c>
      <c r="K436" s="43">
        <v>24.6</v>
      </c>
      <c r="L436" s="43">
        <v>24.6</v>
      </c>
      <c r="M436" s="44">
        <f>IFERROR(N436+P436+Q436,0)</f>
        <v>954300</v>
      </c>
      <c r="N436" s="43">
        <v>531545.1</v>
      </c>
      <c r="O436" s="43">
        <v>0</v>
      </c>
      <c r="P436" s="43">
        <v>317066.17</v>
      </c>
      <c r="Q436" s="43">
        <v>105688.73</v>
      </c>
      <c r="R436" s="43">
        <v>531545.1</v>
      </c>
      <c r="S436" s="43">
        <v>113453</v>
      </c>
      <c r="T436" s="43">
        <v>1165916.77245</v>
      </c>
      <c r="U436" s="45"/>
      <c r="V436" s="46"/>
      <c r="W436" s="46">
        <v>45984</v>
      </c>
      <c r="X436"/>
      <c r="Y436"/>
    </row>
    <row r="437" spans="1:25">
      <c r="A437" s="37">
        <v>17</v>
      </c>
      <c r="B437" s="38" t="s">
        <v>73</v>
      </c>
      <c r="C437" s="39" t="s">
        <v>232</v>
      </c>
      <c r="D437" s="39" t="s">
        <v>349</v>
      </c>
      <c r="E437" s="38"/>
      <c r="F437" s="40"/>
      <c r="G437" s="78" t="s">
        <v>76</v>
      </c>
      <c r="H437" s="39" t="s">
        <v>564</v>
      </c>
      <c r="I437" s="41"/>
      <c r="J437" s="42">
        <v>1</v>
      </c>
      <c r="K437" s="43">
        <v>24.5</v>
      </c>
      <c r="L437" s="43">
        <v>24.5</v>
      </c>
      <c r="M437" s="44">
        <f>IFERROR(N437+P437+Q437,0)</f>
        <v>950000</v>
      </c>
      <c r="N437" s="43">
        <v>529150</v>
      </c>
      <c r="O437" s="43">
        <v>0</v>
      </c>
      <c r="P437" s="43">
        <v>315637.5</v>
      </c>
      <c r="Q437" s="43">
        <v>105212.5</v>
      </c>
      <c r="R437" s="43">
        <v>529150</v>
      </c>
      <c r="S437" s="43">
        <v>113453</v>
      </c>
      <c r="T437" s="43">
        <v>1161177.273375</v>
      </c>
      <c r="U437" s="45"/>
      <c r="V437" s="46"/>
      <c r="W437" s="46">
        <v>45982</v>
      </c>
      <c r="X437"/>
      <c r="Y437"/>
    </row>
    <row r="438" spans="1:25">
      <c r="A438" s="37">
        <v>18</v>
      </c>
      <c r="B438" s="38" t="s">
        <v>73</v>
      </c>
      <c r="C438" s="39" t="s">
        <v>264</v>
      </c>
      <c r="D438" s="39" t="s">
        <v>349</v>
      </c>
      <c r="E438" s="38"/>
      <c r="F438" s="40"/>
      <c r="G438" s="78" t="s">
        <v>76</v>
      </c>
      <c r="H438" s="39" t="s">
        <v>564</v>
      </c>
      <c r="I438" s="41"/>
      <c r="J438" s="42">
        <v>1</v>
      </c>
      <c r="K438" s="43">
        <v>24.7</v>
      </c>
      <c r="L438" s="43">
        <v>24.7</v>
      </c>
      <c r="M438" s="44">
        <f>IFERROR(N438+P438+Q438,0)</f>
        <v>957800.03</v>
      </c>
      <c r="N438" s="43">
        <v>533494.62</v>
      </c>
      <c r="O438" s="43">
        <v>0</v>
      </c>
      <c r="P438" s="43">
        <v>318229.06</v>
      </c>
      <c r="Q438" s="43">
        <v>106076.35</v>
      </c>
      <c r="R438" s="43">
        <v>533494.62</v>
      </c>
      <c r="S438" s="43">
        <v>113453</v>
      </c>
      <c r="T438" s="43">
        <v>1170656.271525</v>
      </c>
      <c r="U438" s="45"/>
      <c r="V438" s="46"/>
      <c r="W438" s="46">
        <v>45986</v>
      </c>
      <c r="X438"/>
      <c r="Y438"/>
    </row>
    <row r="439" spans="1:25">
      <c r="A439" s="37">
        <v>19</v>
      </c>
      <c r="B439" s="38" t="s">
        <v>73</v>
      </c>
      <c r="C439" s="39" t="s">
        <v>264</v>
      </c>
      <c r="D439" s="39" t="s">
        <v>349</v>
      </c>
      <c r="E439" s="38"/>
      <c r="F439" s="40"/>
      <c r="G439" s="78" t="s">
        <v>76</v>
      </c>
      <c r="H439" s="39" t="s">
        <v>564</v>
      </c>
      <c r="I439" s="41"/>
      <c r="J439" s="42">
        <v>1</v>
      </c>
      <c r="K439" s="43">
        <v>24.4</v>
      </c>
      <c r="L439" s="43">
        <v>24.4</v>
      </c>
      <c r="M439" s="44">
        <f>IFERROR(N439+P439+Q439,0)</f>
        <v>861000</v>
      </c>
      <c r="N439" s="43">
        <v>479577</v>
      </c>
      <c r="O439" s="43">
        <v>0</v>
      </c>
      <c r="P439" s="43">
        <v>286067.25</v>
      </c>
      <c r="Q439" s="43">
        <v>95355.75</v>
      </c>
      <c r="R439" s="43">
        <v>479577</v>
      </c>
      <c r="S439" s="43">
        <v>113453</v>
      </c>
      <c r="T439" s="43">
        <v>1156437.7743</v>
      </c>
      <c r="U439" s="45"/>
      <c r="V439" s="46"/>
      <c r="W439" s="46">
        <v>45986</v>
      </c>
      <c r="X439"/>
      <c r="Y439"/>
    </row>
    <row r="440" spans="1:25" customHeight="1" ht="30">
      <c r="A440" s="33"/>
      <c r="B440" s="74" t="s">
        <v>565</v>
      </c>
      <c r="C440" s="74"/>
      <c r="D440" s="74"/>
      <c r="E440" s="74"/>
      <c r="F440" s="74"/>
      <c r="G440" s="74"/>
      <c r="H440" s="74"/>
      <c r="I440" s="74"/>
      <c r="J440" s="34">
        <f>sum(J441:J444)</f>
        <v>4</v>
      </c>
      <c r="K440" s="35">
        <f>sum(K441:K444)</f>
        <v>149.2</v>
      </c>
      <c r="L440" s="35">
        <f>sum(L441:L444)</f>
        <v>149.2</v>
      </c>
      <c r="M440" s="35">
        <f>sum(M441:M444)</f>
        <v>4330226</v>
      </c>
      <c r="N440" s="35">
        <f>sum(N441:N444)</f>
        <v>2411935.88</v>
      </c>
      <c r="O440" s="35">
        <f>sum(O441:O444)</f>
        <v>0</v>
      </c>
      <c r="P440" s="35">
        <f>sum(P441:P444)</f>
        <v>1438717.59</v>
      </c>
      <c r="Q440" s="35">
        <f>sum(Q441:Q444)</f>
        <v>479572.53</v>
      </c>
      <c r="R440" s="35">
        <f>sum(R441:R444)</f>
        <v>2411935.88</v>
      </c>
      <c r="S440" s="36" t="s">
        <v>68</v>
      </c>
      <c r="T440" s="36" t="s">
        <v>68</v>
      </c>
      <c r="U440" s="36" t="s">
        <v>68</v>
      </c>
      <c r="V440" s="36" t="s">
        <v>68</v>
      </c>
      <c r="W440" s="36" t="s">
        <v>68</v>
      </c>
      <c r="X440"/>
      <c r="Y440"/>
    </row>
    <row r="441" spans="1:25">
      <c r="A441" s="37">
        <v>1</v>
      </c>
      <c r="B441" s="38" t="s">
        <v>73</v>
      </c>
      <c r="C441" s="39" t="s">
        <v>427</v>
      </c>
      <c r="D441" s="39">
        <v>1</v>
      </c>
      <c r="E441" s="38"/>
      <c r="F441" s="40"/>
      <c r="G441" s="78" t="s">
        <v>76</v>
      </c>
      <c r="H441" s="39" t="s">
        <v>566</v>
      </c>
      <c r="I441" s="41"/>
      <c r="J441" s="42">
        <v>1</v>
      </c>
      <c r="K441" s="43">
        <v>36.7</v>
      </c>
      <c r="L441" s="43">
        <v>36.7</v>
      </c>
      <c r="M441" s="44">
        <f>IFERROR(N441+P441+Q441,0)</f>
        <v>1065000</v>
      </c>
      <c r="N441" s="43">
        <v>593205</v>
      </c>
      <c r="O441" s="43">
        <v>0</v>
      </c>
      <c r="P441" s="43">
        <v>353846.25</v>
      </c>
      <c r="Q441" s="43">
        <v>117948.75</v>
      </c>
      <c r="R441" s="43">
        <v>593205</v>
      </c>
      <c r="S441" s="43">
        <v>113453</v>
      </c>
      <c r="T441" s="43">
        <v>1739396.160525</v>
      </c>
      <c r="U441" s="45"/>
      <c r="V441" s="46"/>
      <c r="W441" s="46">
        <v>45940</v>
      </c>
      <c r="X441"/>
      <c r="Y441"/>
    </row>
    <row r="442" spans="1:25">
      <c r="A442" s="37">
        <v>2</v>
      </c>
      <c r="B442" s="38" t="s">
        <v>73</v>
      </c>
      <c r="C442" s="39" t="s">
        <v>374</v>
      </c>
      <c r="D442" s="39">
        <v>2</v>
      </c>
      <c r="E442" s="38"/>
      <c r="F442" s="40"/>
      <c r="G442" s="78" t="s">
        <v>76</v>
      </c>
      <c r="H442" s="39" t="s">
        <v>566</v>
      </c>
      <c r="I442" s="41"/>
      <c r="J442" s="42">
        <v>1</v>
      </c>
      <c r="K442" s="43">
        <v>38.7</v>
      </c>
      <c r="L442" s="43">
        <v>38.7</v>
      </c>
      <c r="M442" s="44">
        <f>IFERROR(N442+P442+Q442,0)</f>
        <v>1123000</v>
      </c>
      <c r="N442" s="43">
        <v>625511</v>
      </c>
      <c r="O442" s="43">
        <v>0</v>
      </c>
      <c r="P442" s="43">
        <v>373116.75</v>
      </c>
      <c r="Q442" s="43">
        <v>124372.25</v>
      </c>
      <c r="R442" s="43">
        <v>625511</v>
      </c>
      <c r="S442" s="43">
        <v>113453</v>
      </c>
      <c r="T442" s="43">
        <v>1834186.142025</v>
      </c>
      <c r="U442" s="45"/>
      <c r="V442" s="46"/>
      <c r="W442" s="46">
        <v>45943</v>
      </c>
      <c r="X442"/>
      <c r="Y442"/>
    </row>
    <row r="443" spans="1:25">
      <c r="A443" s="37">
        <v>3</v>
      </c>
      <c r="B443" s="38" t="s">
        <v>73</v>
      </c>
      <c r="C443" s="39" t="s">
        <v>418</v>
      </c>
      <c r="D443" s="39">
        <v>3</v>
      </c>
      <c r="E443" s="38"/>
      <c r="F443" s="40"/>
      <c r="G443" s="78" t="s">
        <v>76</v>
      </c>
      <c r="H443" s="39" t="s">
        <v>566</v>
      </c>
      <c r="I443" s="41"/>
      <c r="J443" s="42">
        <v>1</v>
      </c>
      <c r="K443" s="43">
        <v>37.3</v>
      </c>
      <c r="L443" s="43">
        <v>37.3</v>
      </c>
      <c r="M443" s="44">
        <f>IFERROR(N443+P443+Q443,0)</f>
        <v>1083000</v>
      </c>
      <c r="N443" s="43">
        <v>603231</v>
      </c>
      <c r="O443" s="43">
        <v>0</v>
      </c>
      <c r="P443" s="43">
        <v>359826.75</v>
      </c>
      <c r="Q443" s="43">
        <v>119942.25</v>
      </c>
      <c r="R443" s="43">
        <v>603231</v>
      </c>
      <c r="S443" s="43">
        <v>113453</v>
      </c>
      <c r="T443" s="43">
        <v>1767833.154975</v>
      </c>
      <c r="U443" s="45"/>
      <c r="V443" s="46"/>
      <c r="W443" s="46">
        <v>45945</v>
      </c>
      <c r="X443"/>
      <c r="Y443"/>
    </row>
    <row r="444" spans="1:25">
      <c r="A444" s="37">
        <v>4</v>
      </c>
      <c r="B444" s="38" t="s">
        <v>73</v>
      </c>
      <c r="C444" s="39" t="s">
        <v>277</v>
      </c>
      <c r="D444" s="39" t="s">
        <v>349</v>
      </c>
      <c r="E444" s="38"/>
      <c r="F444" s="40"/>
      <c r="G444" s="78" t="s">
        <v>76</v>
      </c>
      <c r="H444" s="39" t="s">
        <v>566</v>
      </c>
      <c r="I444" s="41"/>
      <c r="J444" s="42">
        <v>1</v>
      </c>
      <c r="K444" s="43">
        <v>36.5</v>
      </c>
      <c r="L444" s="43">
        <v>36.5</v>
      </c>
      <c r="M444" s="44">
        <f>IFERROR(N444+P444+Q444,0)</f>
        <v>1059226</v>
      </c>
      <c r="N444" s="43">
        <v>589988.88</v>
      </c>
      <c r="O444" s="43">
        <v>0</v>
      </c>
      <c r="P444" s="43">
        <v>351927.84</v>
      </c>
      <c r="Q444" s="43">
        <v>117309.28</v>
      </c>
      <c r="R444" s="43">
        <v>589988.88</v>
      </c>
      <c r="S444" s="43">
        <v>113453</v>
      </c>
      <c r="T444" s="43">
        <v>1729917.162375</v>
      </c>
      <c r="U444" s="45"/>
      <c r="V444" s="46"/>
      <c r="W444" s="46">
        <v>45988</v>
      </c>
      <c r="X444"/>
      <c r="Y444"/>
    </row>
    <row r="445" spans="1:25" customHeight="1" ht="30">
      <c r="A445" s="33"/>
      <c r="B445" s="74" t="s">
        <v>567</v>
      </c>
      <c r="C445" s="74"/>
      <c r="D445" s="74"/>
      <c r="E445" s="74"/>
      <c r="F445" s="74"/>
      <c r="G445" s="74"/>
      <c r="H445" s="74"/>
      <c r="I445" s="74"/>
      <c r="J445" s="34">
        <f>sum(J446:J451)</f>
        <v>6</v>
      </c>
      <c r="K445" s="35">
        <f>sum(K446:K451)</f>
        <v>178.4</v>
      </c>
      <c r="L445" s="35">
        <f>sum(L446:L451)</f>
        <v>178.4</v>
      </c>
      <c r="M445" s="35">
        <f>sum(M446:M451)</f>
        <v>4303439</v>
      </c>
      <c r="N445" s="35">
        <f>sum(N446:N451)</f>
        <v>2397015.53</v>
      </c>
      <c r="O445" s="35">
        <f>sum(O446:O451)</f>
        <v>0</v>
      </c>
      <c r="P445" s="35">
        <f>sum(P446:P451)</f>
        <v>1429817.6</v>
      </c>
      <c r="Q445" s="35">
        <f>sum(Q446:Q451)</f>
        <v>476605.87</v>
      </c>
      <c r="R445" s="35">
        <f>sum(R446:R451)</f>
        <v>2397015.53</v>
      </c>
      <c r="S445" s="36" t="s">
        <v>68</v>
      </c>
      <c r="T445" s="36" t="s">
        <v>68</v>
      </c>
      <c r="U445" s="36" t="s">
        <v>68</v>
      </c>
      <c r="V445" s="36" t="s">
        <v>68</v>
      </c>
      <c r="W445" s="36" t="s">
        <v>68</v>
      </c>
      <c r="X445"/>
      <c r="Y445"/>
    </row>
    <row r="446" spans="1:25">
      <c r="A446" s="37">
        <v>1</v>
      </c>
      <c r="B446" s="38" t="s">
        <v>73</v>
      </c>
      <c r="C446" s="39" t="s">
        <v>374</v>
      </c>
      <c r="D446" s="39" t="s">
        <v>349</v>
      </c>
      <c r="E446" s="38"/>
      <c r="F446" s="40"/>
      <c r="G446" s="78" t="s">
        <v>76</v>
      </c>
      <c r="H446" s="39" t="s">
        <v>568</v>
      </c>
      <c r="I446" s="41"/>
      <c r="J446" s="42">
        <v>1</v>
      </c>
      <c r="K446" s="43">
        <v>20.8</v>
      </c>
      <c r="L446" s="43">
        <v>20.8</v>
      </c>
      <c r="M446" s="44">
        <f>IFERROR(N446+P446+Q446,0)</f>
        <v>550000</v>
      </c>
      <c r="N446" s="43">
        <v>306350</v>
      </c>
      <c r="O446" s="43">
        <v>0</v>
      </c>
      <c r="P446" s="43">
        <v>182737.5</v>
      </c>
      <c r="Q446" s="43">
        <v>60912.5</v>
      </c>
      <c r="R446" s="43">
        <v>306350</v>
      </c>
      <c r="S446" s="43">
        <v>113453</v>
      </c>
      <c r="T446" s="43">
        <v>985815.8076</v>
      </c>
      <c r="U446" s="45"/>
      <c r="V446" s="46"/>
      <c r="W446" s="46">
        <v>45946</v>
      </c>
      <c r="X446"/>
      <c r="Y446"/>
    </row>
    <row r="447" spans="1:25">
      <c r="A447" s="37">
        <v>2</v>
      </c>
      <c r="B447" s="38" t="s">
        <v>73</v>
      </c>
      <c r="C447" s="39" t="s">
        <v>169</v>
      </c>
      <c r="D447" s="39" t="s">
        <v>349</v>
      </c>
      <c r="E447" s="38"/>
      <c r="F447" s="40"/>
      <c r="G447" s="78" t="s">
        <v>76</v>
      </c>
      <c r="H447" s="39" t="s">
        <v>568</v>
      </c>
      <c r="I447" s="41"/>
      <c r="J447" s="42">
        <v>1</v>
      </c>
      <c r="K447" s="43">
        <v>45.8</v>
      </c>
      <c r="L447" s="43">
        <v>45.8</v>
      </c>
      <c r="M447" s="44">
        <f>IFERROR(N447+P447+Q447,0)</f>
        <v>350000</v>
      </c>
      <c r="N447" s="43">
        <v>194950</v>
      </c>
      <c r="O447" s="43">
        <v>0</v>
      </c>
      <c r="P447" s="43">
        <v>116287.5</v>
      </c>
      <c r="Q447" s="43">
        <v>38762.5</v>
      </c>
      <c r="R447" s="43">
        <v>194950</v>
      </c>
      <c r="S447" s="43">
        <v>113453</v>
      </c>
      <c r="T447" s="43">
        <v>2170690.57635</v>
      </c>
      <c r="U447" s="45"/>
      <c r="V447" s="46"/>
      <c r="W447" s="46">
        <v>45979</v>
      </c>
      <c r="X447"/>
      <c r="Y447"/>
    </row>
    <row r="448" spans="1:25">
      <c r="A448" s="37">
        <v>3</v>
      </c>
      <c r="B448" s="38" t="s">
        <v>73</v>
      </c>
      <c r="C448" s="39" t="s">
        <v>378</v>
      </c>
      <c r="D448" s="39" t="s">
        <v>349</v>
      </c>
      <c r="E448" s="38"/>
      <c r="F448" s="40"/>
      <c r="G448" s="78" t="s">
        <v>76</v>
      </c>
      <c r="H448" s="39" t="s">
        <v>568</v>
      </c>
      <c r="I448" s="41"/>
      <c r="J448" s="42">
        <v>1</v>
      </c>
      <c r="K448" s="43">
        <v>20.1</v>
      </c>
      <c r="L448" s="43">
        <v>20.1</v>
      </c>
      <c r="M448" s="44">
        <f>IFERROR(N448+P448+Q448,0)</f>
        <v>675941</v>
      </c>
      <c r="N448" s="43">
        <v>376499.14</v>
      </c>
      <c r="O448" s="43">
        <v>0</v>
      </c>
      <c r="P448" s="43">
        <v>224581.39</v>
      </c>
      <c r="Q448" s="43">
        <v>74860.47</v>
      </c>
      <c r="R448" s="43">
        <v>376499.14</v>
      </c>
      <c r="S448" s="43">
        <v>113453</v>
      </c>
      <c r="T448" s="43">
        <v>952639.314075</v>
      </c>
      <c r="U448" s="45"/>
      <c r="V448" s="46"/>
      <c r="W448" s="46">
        <v>45958</v>
      </c>
      <c r="X448"/>
      <c r="Y448"/>
    </row>
    <row r="449" spans="1:25">
      <c r="A449" s="37">
        <v>4</v>
      </c>
      <c r="B449" s="38" t="s">
        <v>73</v>
      </c>
      <c r="C449" s="39" t="s">
        <v>378</v>
      </c>
      <c r="D449" s="39" t="s">
        <v>349</v>
      </c>
      <c r="E449" s="38"/>
      <c r="F449" s="40"/>
      <c r="G449" s="78" t="s">
        <v>76</v>
      </c>
      <c r="H449" s="39" t="s">
        <v>568</v>
      </c>
      <c r="I449" s="41"/>
      <c r="J449" s="42">
        <v>1</v>
      </c>
      <c r="K449" s="43">
        <v>21.4</v>
      </c>
      <c r="L449" s="43">
        <v>21.4</v>
      </c>
      <c r="M449" s="44">
        <f>IFERROR(N449+P449+Q449,0)</f>
        <v>719866</v>
      </c>
      <c r="N449" s="43">
        <v>400965.36</v>
      </c>
      <c r="O449" s="43">
        <v>0</v>
      </c>
      <c r="P449" s="43">
        <v>239175.48</v>
      </c>
      <c r="Q449" s="43">
        <v>79725.16</v>
      </c>
      <c r="R449" s="43">
        <v>400965.36</v>
      </c>
      <c r="S449" s="43">
        <v>113453</v>
      </c>
      <c r="T449" s="43">
        <v>1014252.80205</v>
      </c>
      <c r="U449" s="45"/>
      <c r="V449" s="46"/>
      <c r="W449" s="46">
        <v>45957</v>
      </c>
      <c r="X449"/>
      <c r="Y449"/>
    </row>
    <row r="450" spans="1:25">
      <c r="A450" s="37">
        <v>5</v>
      </c>
      <c r="B450" s="38" t="s">
        <v>73</v>
      </c>
      <c r="C450" s="39" t="s">
        <v>380</v>
      </c>
      <c r="D450" s="39" t="s">
        <v>349</v>
      </c>
      <c r="E450" s="38"/>
      <c r="F450" s="40"/>
      <c r="G450" s="78" t="s">
        <v>76</v>
      </c>
      <c r="H450" s="39" t="s">
        <v>568</v>
      </c>
      <c r="I450" s="41"/>
      <c r="J450" s="42">
        <v>1</v>
      </c>
      <c r="K450" s="43">
        <v>19.7</v>
      </c>
      <c r="L450" s="43">
        <v>19.7</v>
      </c>
      <c r="M450" s="44">
        <f>IFERROR(N450+P450+Q450,0)</f>
        <v>627258</v>
      </c>
      <c r="N450" s="43">
        <v>349382.71</v>
      </c>
      <c r="O450" s="43">
        <v>0</v>
      </c>
      <c r="P450" s="43">
        <v>208406.47</v>
      </c>
      <c r="Q450" s="43">
        <v>69468.82</v>
      </c>
      <c r="R450" s="43">
        <v>349382.71</v>
      </c>
      <c r="S450" s="43">
        <v>113453</v>
      </c>
      <c r="T450" s="43">
        <v>933681.317775</v>
      </c>
      <c r="U450" s="45"/>
      <c r="V450" s="46"/>
      <c r="W450" s="46">
        <v>45957</v>
      </c>
      <c r="X450"/>
      <c r="Y450"/>
    </row>
    <row r="451" spans="1:25">
      <c r="A451" s="37">
        <v>6</v>
      </c>
      <c r="B451" s="38" t="s">
        <v>73</v>
      </c>
      <c r="C451" s="39" t="s">
        <v>298</v>
      </c>
      <c r="D451" s="39" t="s">
        <v>349</v>
      </c>
      <c r="E451" s="38"/>
      <c r="F451" s="40"/>
      <c r="G451" s="78" t="s">
        <v>76</v>
      </c>
      <c r="H451" s="39" t="s">
        <v>568</v>
      </c>
      <c r="I451" s="41"/>
      <c r="J451" s="42">
        <v>1</v>
      </c>
      <c r="K451" s="43">
        <v>50.6</v>
      </c>
      <c r="L451" s="43">
        <v>50.6</v>
      </c>
      <c r="M451" s="44">
        <f>IFERROR(N451+P451+Q451,0)</f>
        <v>1380374</v>
      </c>
      <c r="N451" s="43">
        <v>768868.32</v>
      </c>
      <c r="O451" s="43">
        <v>0</v>
      </c>
      <c r="P451" s="43">
        <v>458629.26</v>
      </c>
      <c r="Q451" s="43">
        <v>152876.42</v>
      </c>
      <c r="R451" s="43">
        <v>768868.32</v>
      </c>
      <c r="S451" s="43">
        <v>113453</v>
      </c>
      <c r="T451" s="43">
        <v>2398186.53195</v>
      </c>
      <c r="U451" s="45"/>
      <c r="V451" s="46"/>
      <c r="W451" s="46"/>
      <c r="X451"/>
      <c r="Y451"/>
    </row>
    <row r="452" spans="1:25" customHeight="1" ht="30">
      <c r="A452" s="33"/>
      <c r="B452" s="74" t="s">
        <v>569</v>
      </c>
      <c r="C452" s="74"/>
      <c r="D452" s="74"/>
      <c r="E452" s="74"/>
      <c r="F452" s="74"/>
      <c r="G452" s="74"/>
      <c r="H452" s="74"/>
      <c r="I452" s="74"/>
      <c r="J452" s="34">
        <f>sum(J453:J474)</f>
        <v>22</v>
      </c>
      <c r="K452" s="35">
        <f>sum(K453:K474)</f>
        <v>812.6</v>
      </c>
      <c r="L452" s="35">
        <f>sum(L453:L474)</f>
        <v>812.6</v>
      </c>
      <c r="M452" s="35">
        <f>sum(M453:M474)</f>
        <v>13190273.34</v>
      </c>
      <c r="N452" s="35">
        <f>sum(N453:N474)</f>
        <v>7346982.24</v>
      </c>
      <c r="O452" s="35">
        <f>sum(O453:O474)</f>
        <v>0</v>
      </c>
      <c r="P452" s="35">
        <f>sum(P453:P474)</f>
        <v>4382468.29</v>
      </c>
      <c r="Q452" s="35">
        <f>sum(Q453:Q474)</f>
        <v>1460822.81</v>
      </c>
      <c r="R452" s="35">
        <f>sum(R453:R474)</f>
        <v>7346982.24</v>
      </c>
      <c r="S452" s="36" t="s">
        <v>68</v>
      </c>
      <c r="T452" s="36" t="s">
        <v>68</v>
      </c>
      <c r="U452" s="36" t="s">
        <v>68</v>
      </c>
      <c r="V452" s="36" t="s">
        <v>68</v>
      </c>
      <c r="W452" s="36" t="s">
        <v>68</v>
      </c>
      <c r="X452"/>
      <c r="Y452"/>
    </row>
    <row r="453" spans="1:25">
      <c r="A453" s="37">
        <v>1</v>
      </c>
      <c r="B453" s="38" t="s">
        <v>73</v>
      </c>
      <c r="C453" s="39" t="s">
        <v>371</v>
      </c>
      <c r="D453" s="39">
        <v>7</v>
      </c>
      <c r="E453" s="38"/>
      <c r="F453" s="40"/>
      <c r="G453" s="78" t="s">
        <v>76</v>
      </c>
      <c r="H453" s="39" t="s">
        <v>570</v>
      </c>
      <c r="I453" s="41"/>
      <c r="J453" s="42">
        <v>1</v>
      </c>
      <c r="K453" s="43">
        <v>33.6</v>
      </c>
      <c r="L453" s="43">
        <v>33.6</v>
      </c>
      <c r="M453" s="44">
        <f>IFERROR(N453+P453+Q453,0)</f>
        <v>552480</v>
      </c>
      <c r="N453" s="43">
        <v>307731.36</v>
      </c>
      <c r="O453" s="43">
        <v>0</v>
      </c>
      <c r="P453" s="43">
        <v>183561.48</v>
      </c>
      <c r="Q453" s="43">
        <v>61187.16</v>
      </c>
      <c r="R453" s="43">
        <v>307731.36</v>
      </c>
      <c r="S453" s="43">
        <v>113453</v>
      </c>
      <c r="T453" s="43">
        <v>1592471.6892</v>
      </c>
      <c r="U453" s="45"/>
      <c r="V453" s="46"/>
      <c r="W453" s="46">
        <v>45938</v>
      </c>
      <c r="X453"/>
      <c r="Y453"/>
    </row>
    <row r="454" spans="1:25">
      <c r="A454" s="37">
        <v>2</v>
      </c>
      <c r="B454" s="38" t="s">
        <v>73</v>
      </c>
      <c r="C454" s="39" t="s">
        <v>371</v>
      </c>
      <c r="D454" s="39" t="s">
        <v>571</v>
      </c>
      <c r="E454" s="38"/>
      <c r="F454" s="40"/>
      <c r="G454" s="78" t="s">
        <v>76</v>
      </c>
      <c r="H454" s="39" t="s">
        <v>570</v>
      </c>
      <c r="I454" s="41"/>
      <c r="J454" s="42">
        <v>1</v>
      </c>
      <c r="K454" s="43">
        <v>33.4</v>
      </c>
      <c r="L454" s="43">
        <v>33.4</v>
      </c>
      <c r="M454" s="44">
        <f>IFERROR(N454+P454+Q454,0)</f>
        <v>549270</v>
      </c>
      <c r="N454" s="43">
        <v>305943.39</v>
      </c>
      <c r="O454" s="43">
        <v>0</v>
      </c>
      <c r="P454" s="43">
        <v>182494.95</v>
      </c>
      <c r="Q454" s="43">
        <v>60831.66</v>
      </c>
      <c r="R454" s="43">
        <v>305943.39</v>
      </c>
      <c r="S454" s="43">
        <v>113453</v>
      </c>
      <c r="T454" s="43">
        <v>1582992.69105</v>
      </c>
      <c r="U454" s="45"/>
      <c r="V454" s="46"/>
      <c r="W454" s="46">
        <v>45939</v>
      </c>
      <c r="X454"/>
      <c r="Y454"/>
    </row>
    <row r="455" spans="1:25">
      <c r="A455" s="37">
        <v>3</v>
      </c>
      <c r="B455" s="38" t="s">
        <v>73</v>
      </c>
      <c r="C455" s="39" t="s">
        <v>371</v>
      </c>
      <c r="D455" s="39">
        <v>13</v>
      </c>
      <c r="E455" s="38"/>
      <c r="F455" s="40"/>
      <c r="G455" s="78" t="s">
        <v>76</v>
      </c>
      <c r="H455" s="39" t="s">
        <v>570</v>
      </c>
      <c r="I455" s="41"/>
      <c r="J455" s="42">
        <v>1</v>
      </c>
      <c r="K455" s="43">
        <v>33.6</v>
      </c>
      <c r="L455" s="43">
        <v>33.6</v>
      </c>
      <c r="M455" s="44">
        <f>IFERROR(N455+P455+Q455,0)</f>
        <v>552480</v>
      </c>
      <c r="N455" s="43">
        <v>307731.36</v>
      </c>
      <c r="O455" s="43">
        <v>0</v>
      </c>
      <c r="P455" s="43">
        <v>183561.48</v>
      </c>
      <c r="Q455" s="43">
        <v>61187.16</v>
      </c>
      <c r="R455" s="43">
        <v>307731.36</v>
      </c>
      <c r="S455" s="43">
        <v>113453</v>
      </c>
      <c r="T455" s="43">
        <v>1592471.6892</v>
      </c>
      <c r="U455" s="45"/>
      <c r="V455" s="46"/>
      <c r="W455" s="46">
        <v>45939</v>
      </c>
      <c r="X455"/>
      <c r="Y455"/>
    </row>
    <row r="456" spans="1:25">
      <c r="A456" s="37">
        <v>4</v>
      </c>
      <c r="B456" s="38" t="s">
        <v>73</v>
      </c>
      <c r="C456" s="39" t="s">
        <v>371</v>
      </c>
      <c r="D456" s="39">
        <v>12</v>
      </c>
      <c r="E456" s="38"/>
      <c r="F456" s="40"/>
      <c r="G456" s="78" t="s">
        <v>76</v>
      </c>
      <c r="H456" s="39" t="s">
        <v>570</v>
      </c>
      <c r="I456" s="41"/>
      <c r="J456" s="42">
        <v>1</v>
      </c>
      <c r="K456" s="43">
        <v>33.4</v>
      </c>
      <c r="L456" s="43">
        <v>33.4</v>
      </c>
      <c r="M456" s="44">
        <f>IFERROR(N456+P456+Q456,0)</f>
        <v>549270</v>
      </c>
      <c r="N456" s="43">
        <v>305943.39</v>
      </c>
      <c r="O456" s="43">
        <v>0</v>
      </c>
      <c r="P456" s="43">
        <v>182494.95</v>
      </c>
      <c r="Q456" s="43">
        <v>60831.66</v>
      </c>
      <c r="R456" s="43">
        <v>305943.39</v>
      </c>
      <c r="S456" s="43">
        <v>113453</v>
      </c>
      <c r="T456" s="43">
        <v>1582992.69105</v>
      </c>
      <c r="U456" s="45"/>
      <c r="V456" s="46"/>
      <c r="W456" s="46">
        <v>45936</v>
      </c>
      <c r="X456"/>
      <c r="Y456"/>
    </row>
    <row r="457" spans="1:25">
      <c r="A457" s="37">
        <v>5</v>
      </c>
      <c r="B457" s="38" t="s">
        <v>73</v>
      </c>
      <c r="C457" s="39" t="s">
        <v>371</v>
      </c>
      <c r="D457" s="39">
        <v>11</v>
      </c>
      <c r="E457" s="38"/>
      <c r="F457" s="40"/>
      <c r="G457" s="78" t="s">
        <v>76</v>
      </c>
      <c r="H457" s="39" t="s">
        <v>570</v>
      </c>
      <c r="I457" s="41"/>
      <c r="J457" s="42">
        <v>1</v>
      </c>
      <c r="K457" s="43">
        <v>33.5</v>
      </c>
      <c r="L457" s="43">
        <v>33.5</v>
      </c>
      <c r="M457" s="44">
        <f>IFERROR(N457+P457+Q457,0)</f>
        <v>551390</v>
      </c>
      <c r="N457" s="43">
        <v>307124.23</v>
      </c>
      <c r="O457" s="43">
        <v>0</v>
      </c>
      <c r="P457" s="43">
        <v>183199.33</v>
      </c>
      <c r="Q457" s="43">
        <v>61066.44</v>
      </c>
      <c r="R457" s="43">
        <v>307124.23</v>
      </c>
      <c r="S457" s="43">
        <v>113453</v>
      </c>
      <c r="T457" s="43">
        <v>1587732.190125</v>
      </c>
      <c r="U457" s="45"/>
      <c r="V457" s="46"/>
      <c r="W457" s="46">
        <v>45950</v>
      </c>
      <c r="X457"/>
      <c r="Y457"/>
    </row>
    <row r="458" spans="1:25">
      <c r="A458" s="37">
        <v>6</v>
      </c>
      <c r="B458" s="38" t="s">
        <v>73</v>
      </c>
      <c r="C458" s="39" t="s">
        <v>371</v>
      </c>
      <c r="D458" s="39">
        <v>5</v>
      </c>
      <c r="E458" s="38"/>
      <c r="F458" s="40"/>
      <c r="G458" s="78" t="s">
        <v>76</v>
      </c>
      <c r="H458" s="39" t="s">
        <v>570</v>
      </c>
      <c r="I458" s="41"/>
      <c r="J458" s="42">
        <v>1</v>
      </c>
      <c r="K458" s="43">
        <v>33.4</v>
      </c>
      <c r="L458" s="43">
        <v>33.4</v>
      </c>
      <c r="M458" s="44">
        <f>IFERROR(N458+P458+Q458,0)</f>
        <v>549270</v>
      </c>
      <c r="N458" s="43">
        <v>305943.39</v>
      </c>
      <c r="O458" s="43">
        <v>0</v>
      </c>
      <c r="P458" s="43">
        <v>182494.95</v>
      </c>
      <c r="Q458" s="43">
        <v>60831.66</v>
      </c>
      <c r="R458" s="43">
        <v>305943.39</v>
      </c>
      <c r="S458" s="43">
        <v>113453</v>
      </c>
      <c r="T458" s="43">
        <v>1582992.69105</v>
      </c>
      <c r="U458" s="45"/>
      <c r="V458" s="46"/>
      <c r="W458" s="46">
        <v>45939</v>
      </c>
      <c r="X458"/>
      <c r="Y458"/>
    </row>
    <row r="459" spans="1:25">
      <c r="A459" s="37">
        <v>7</v>
      </c>
      <c r="B459" s="38" t="s">
        <v>73</v>
      </c>
      <c r="C459" s="39" t="s">
        <v>371</v>
      </c>
      <c r="D459" s="39">
        <v>2</v>
      </c>
      <c r="E459" s="38"/>
      <c r="F459" s="40"/>
      <c r="G459" s="78" t="s">
        <v>76</v>
      </c>
      <c r="H459" s="39" t="s">
        <v>570</v>
      </c>
      <c r="I459" s="41"/>
      <c r="J459" s="42">
        <v>1</v>
      </c>
      <c r="K459" s="43">
        <v>28.6</v>
      </c>
      <c r="L459" s="43">
        <v>28.6</v>
      </c>
      <c r="M459" s="44">
        <f>IFERROR(N459+P459+Q459,0)</f>
        <v>459246.67</v>
      </c>
      <c r="N459" s="43">
        <v>255800.39</v>
      </c>
      <c r="O459" s="43">
        <v>0</v>
      </c>
      <c r="P459" s="43">
        <v>152584.71</v>
      </c>
      <c r="Q459" s="43">
        <v>50861.57</v>
      </c>
      <c r="R459" s="43">
        <v>255800.39</v>
      </c>
      <c r="S459" s="43">
        <v>113453</v>
      </c>
      <c r="T459" s="43">
        <v>1355496.73545</v>
      </c>
      <c r="U459" s="45"/>
      <c r="V459" s="46"/>
      <c r="W459" s="46">
        <v>45939</v>
      </c>
      <c r="X459"/>
      <c r="Y459"/>
    </row>
    <row r="460" spans="1:25">
      <c r="A460" s="37">
        <v>8</v>
      </c>
      <c r="B460" s="38" t="s">
        <v>73</v>
      </c>
      <c r="C460" s="39" t="s">
        <v>371</v>
      </c>
      <c r="D460" s="39">
        <v>1</v>
      </c>
      <c r="E460" s="38"/>
      <c r="F460" s="40"/>
      <c r="G460" s="78" t="s">
        <v>76</v>
      </c>
      <c r="H460" s="39" t="s">
        <v>570</v>
      </c>
      <c r="I460" s="41"/>
      <c r="J460" s="42">
        <v>1</v>
      </c>
      <c r="K460" s="43">
        <v>33.9</v>
      </c>
      <c r="L460" s="43">
        <v>33.9</v>
      </c>
      <c r="M460" s="44">
        <f>IFERROR(N460+P460+Q460,0)</f>
        <v>557810</v>
      </c>
      <c r="N460" s="43">
        <v>310700.17</v>
      </c>
      <c r="O460" s="43">
        <v>0</v>
      </c>
      <c r="P460" s="43">
        <v>185332.37</v>
      </c>
      <c r="Q460" s="43">
        <v>61777.46</v>
      </c>
      <c r="R460" s="43">
        <v>310700.17</v>
      </c>
      <c r="S460" s="43">
        <v>113453</v>
      </c>
      <c r="T460" s="43">
        <v>1606690.186425</v>
      </c>
      <c r="U460" s="45"/>
      <c r="V460" s="46"/>
      <c r="W460" s="46">
        <v>45938</v>
      </c>
      <c r="X460"/>
      <c r="Y460"/>
    </row>
    <row r="461" spans="1:25">
      <c r="A461" s="37">
        <v>9</v>
      </c>
      <c r="B461" s="38" t="s">
        <v>73</v>
      </c>
      <c r="C461" s="39" t="s">
        <v>462</v>
      </c>
      <c r="D461" s="39">
        <v>15</v>
      </c>
      <c r="E461" s="38"/>
      <c r="F461" s="40"/>
      <c r="G461" s="78" t="s">
        <v>76</v>
      </c>
      <c r="H461" s="39" t="s">
        <v>570</v>
      </c>
      <c r="I461" s="41"/>
      <c r="J461" s="42">
        <v>1</v>
      </c>
      <c r="K461" s="43">
        <v>42.7</v>
      </c>
      <c r="L461" s="43">
        <v>42.7</v>
      </c>
      <c r="M461" s="44">
        <f>IFERROR(N461+P461+Q461,0)</f>
        <v>685660</v>
      </c>
      <c r="N461" s="43">
        <v>381912.62</v>
      </c>
      <c r="O461" s="43">
        <v>0</v>
      </c>
      <c r="P461" s="43">
        <v>227810.53</v>
      </c>
      <c r="Q461" s="43">
        <v>75936.85</v>
      </c>
      <c r="R461" s="43">
        <v>381912.62</v>
      </c>
      <c r="S461" s="43">
        <v>113453</v>
      </c>
      <c r="T461" s="43">
        <v>2023766.105025</v>
      </c>
      <c r="U461" s="45"/>
      <c r="V461" s="46"/>
      <c r="W461" s="46">
        <v>45944</v>
      </c>
      <c r="X461"/>
      <c r="Y461"/>
    </row>
    <row r="462" spans="1:25">
      <c r="A462" s="37">
        <v>10</v>
      </c>
      <c r="B462" s="38" t="s">
        <v>73</v>
      </c>
      <c r="C462" s="39" t="s">
        <v>462</v>
      </c>
      <c r="D462" s="39">
        <v>8</v>
      </c>
      <c r="E462" s="38"/>
      <c r="F462" s="40"/>
      <c r="G462" s="78" t="s">
        <v>76</v>
      </c>
      <c r="H462" s="39" t="s">
        <v>570</v>
      </c>
      <c r="I462" s="41"/>
      <c r="J462" s="42">
        <v>1</v>
      </c>
      <c r="K462" s="43">
        <v>42.8</v>
      </c>
      <c r="L462" s="43">
        <v>42.8</v>
      </c>
      <c r="M462" s="44">
        <f>IFERROR(N462+P462+Q462,0)</f>
        <v>686750</v>
      </c>
      <c r="N462" s="43">
        <v>382519.75</v>
      </c>
      <c r="O462" s="43">
        <v>0</v>
      </c>
      <c r="P462" s="43">
        <v>228172.69</v>
      </c>
      <c r="Q462" s="43">
        <v>76057.56</v>
      </c>
      <c r="R462" s="43">
        <v>382519.75</v>
      </c>
      <c r="S462" s="43">
        <v>113453</v>
      </c>
      <c r="T462" s="43">
        <v>2028505.6041</v>
      </c>
      <c r="U462" s="45"/>
      <c r="V462" s="46"/>
      <c r="W462" s="46">
        <v>45945</v>
      </c>
      <c r="X462"/>
      <c r="Y462"/>
    </row>
    <row r="463" spans="1:25">
      <c r="A463" s="37">
        <v>11</v>
      </c>
      <c r="B463" s="38" t="s">
        <v>73</v>
      </c>
      <c r="C463" s="39" t="s">
        <v>462</v>
      </c>
      <c r="D463" s="39">
        <v>4</v>
      </c>
      <c r="E463" s="38"/>
      <c r="F463" s="40"/>
      <c r="G463" s="78" t="s">
        <v>76</v>
      </c>
      <c r="H463" s="39" t="s">
        <v>570</v>
      </c>
      <c r="I463" s="41"/>
      <c r="J463" s="42">
        <v>1</v>
      </c>
      <c r="K463" s="43">
        <v>28.6</v>
      </c>
      <c r="L463" s="43">
        <v>28.6</v>
      </c>
      <c r="M463" s="44">
        <f>IFERROR(N463+P463+Q463,0)</f>
        <v>459246.67</v>
      </c>
      <c r="N463" s="43">
        <v>255800.39</v>
      </c>
      <c r="O463" s="43">
        <v>0</v>
      </c>
      <c r="P463" s="43">
        <v>152584.71</v>
      </c>
      <c r="Q463" s="43">
        <v>50861.57</v>
      </c>
      <c r="R463" s="43">
        <v>255800.39</v>
      </c>
      <c r="S463" s="43">
        <v>113453</v>
      </c>
      <c r="T463" s="43">
        <v>1355496.73545</v>
      </c>
      <c r="U463" s="45"/>
      <c r="V463" s="46"/>
      <c r="W463" s="46">
        <v>45939</v>
      </c>
      <c r="X463"/>
      <c r="Y463"/>
    </row>
    <row r="464" spans="1:25">
      <c r="A464" s="37">
        <v>12</v>
      </c>
      <c r="B464" s="38" t="s">
        <v>73</v>
      </c>
      <c r="C464" s="39" t="s">
        <v>462</v>
      </c>
      <c r="D464" s="39" t="s">
        <v>572</v>
      </c>
      <c r="E464" s="38"/>
      <c r="F464" s="40"/>
      <c r="G464" s="78" t="s">
        <v>76</v>
      </c>
      <c r="H464" s="39" t="s">
        <v>570</v>
      </c>
      <c r="I464" s="41"/>
      <c r="J464" s="42">
        <v>1</v>
      </c>
      <c r="K464" s="43">
        <v>43</v>
      </c>
      <c r="L464" s="43">
        <v>43</v>
      </c>
      <c r="M464" s="44">
        <f>IFERROR(N464+P464+Q464,0)</f>
        <v>689960</v>
      </c>
      <c r="N464" s="43">
        <v>384307.72</v>
      </c>
      <c r="O464" s="43">
        <v>0</v>
      </c>
      <c r="P464" s="43">
        <v>229239.21</v>
      </c>
      <c r="Q464" s="43">
        <v>76413.07</v>
      </c>
      <c r="R464" s="43">
        <v>384307.72</v>
      </c>
      <c r="S464" s="43">
        <v>113453</v>
      </c>
      <c r="T464" s="43">
        <v>2037984.60225</v>
      </c>
      <c r="U464" s="45"/>
      <c r="V464" s="46"/>
      <c r="W464" s="46">
        <v>45944</v>
      </c>
      <c r="X464"/>
      <c r="Y464"/>
    </row>
    <row r="465" spans="1:25">
      <c r="A465" s="37">
        <v>13</v>
      </c>
      <c r="B465" s="38" t="s">
        <v>73</v>
      </c>
      <c r="C465" s="39" t="s">
        <v>462</v>
      </c>
      <c r="D465" s="39">
        <v>14</v>
      </c>
      <c r="E465" s="38"/>
      <c r="F465" s="40"/>
      <c r="G465" s="78" t="s">
        <v>76</v>
      </c>
      <c r="H465" s="39" t="s">
        <v>570</v>
      </c>
      <c r="I465" s="41"/>
      <c r="J465" s="42">
        <v>1</v>
      </c>
      <c r="K465" s="43">
        <v>33.6</v>
      </c>
      <c r="L465" s="43">
        <v>33.6</v>
      </c>
      <c r="M465" s="44">
        <f>IFERROR(N465+P465+Q465,0)</f>
        <v>552480</v>
      </c>
      <c r="N465" s="43">
        <v>307731.36</v>
      </c>
      <c r="O465" s="43">
        <v>0</v>
      </c>
      <c r="P465" s="43">
        <v>183561.48</v>
      </c>
      <c r="Q465" s="43">
        <v>61187.16</v>
      </c>
      <c r="R465" s="43">
        <v>307731.36</v>
      </c>
      <c r="S465" s="43">
        <v>113453</v>
      </c>
      <c r="T465" s="43">
        <v>1592471.6892</v>
      </c>
      <c r="U465" s="45"/>
      <c r="V465" s="46"/>
      <c r="W465" s="46">
        <v>45944</v>
      </c>
      <c r="X465"/>
      <c r="Y465"/>
    </row>
    <row r="466" spans="1:25">
      <c r="A466" s="37">
        <v>14</v>
      </c>
      <c r="B466" s="38" t="s">
        <v>73</v>
      </c>
      <c r="C466" s="39" t="s">
        <v>555</v>
      </c>
      <c r="D466" s="39">
        <v>6</v>
      </c>
      <c r="E466" s="38"/>
      <c r="F466" s="40"/>
      <c r="G466" s="78" t="s">
        <v>76</v>
      </c>
      <c r="H466" s="39" t="s">
        <v>570</v>
      </c>
      <c r="I466" s="41"/>
      <c r="J466" s="42">
        <v>1</v>
      </c>
      <c r="K466" s="43">
        <v>43.1</v>
      </c>
      <c r="L466" s="43">
        <v>43.1</v>
      </c>
      <c r="M466" s="44">
        <f>IFERROR(N466+P466+Q466,0)</f>
        <v>692080</v>
      </c>
      <c r="N466" s="43">
        <v>385488.56</v>
      </c>
      <c r="O466" s="43">
        <v>0</v>
      </c>
      <c r="P466" s="43">
        <v>229943.58</v>
      </c>
      <c r="Q466" s="43">
        <v>76647.86</v>
      </c>
      <c r="R466" s="43">
        <v>385488.56</v>
      </c>
      <c r="S466" s="43">
        <v>113453</v>
      </c>
      <c r="T466" s="43">
        <v>2042724.101325</v>
      </c>
      <c r="U466" s="45"/>
      <c r="V466" s="46"/>
      <c r="W466" s="46">
        <v>45939</v>
      </c>
      <c r="X466"/>
      <c r="Y466"/>
    </row>
    <row r="467" spans="1:25">
      <c r="A467" s="37">
        <v>15</v>
      </c>
      <c r="B467" s="38" t="s">
        <v>73</v>
      </c>
      <c r="C467" s="39" t="s">
        <v>427</v>
      </c>
      <c r="D467" s="39">
        <v>10</v>
      </c>
      <c r="E467" s="38"/>
      <c r="F467" s="40"/>
      <c r="G467" s="78" t="s">
        <v>76</v>
      </c>
      <c r="H467" s="39" t="s">
        <v>570</v>
      </c>
      <c r="I467" s="41"/>
      <c r="J467" s="42">
        <v>1</v>
      </c>
      <c r="K467" s="43">
        <v>42.7</v>
      </c>
      <c r="L467" s="43">
        <v>42.7</v>
      </c>
      <c r="M467" s="44">
        <f>IFERROR(N467+P467+Q467,0)</f>
        <v>685660</v>
      </c>
      <c r="N467" s="43">
        <v>381912.62</v>
      </c>
      <c r="O467" s="43">
        <v>0</v>
      </c>
      <c r="P467" s="43">
        <v>227810.53</v>
      </c>
      <c r="Q467" s="43">
        <v>75936.85</v>
      </c>
      <c r="R467" s="43">
        <v>381912.62</v>
      </c>
      <c r="S467" s="43">
        <v>113453</v>
      </c>
      <c r="T467" s="43">
        <v>2023766.105025</v>
      </c>
      <c r="U467" s="45"/>
      <c r="V467" s="46"/>
      <c r="W467" s="46">
        <v>45940</v>
      </c>
      <c r="X467"/>
      <c r="Y467"/>
    </row>
    <row r="468" spans="1:25">
      <c r="A468" s="37">
        <v>16</v>
      </c>
      <c r="B468" s="38" t="s">
        <v>73</v>
      </c>
      <c r="C468" s="39" t="s">
        <v>374</v>
      </c>
      <c r="D468" s="39">
        <v>3</v>
      </c>
      <c r="E468" s="38"/>
      <c r="F468" s="40"/>
      <c r="G468" s="78" t="s">
        <v>76</v>
      </c>
      <c r="H468" s="39" t="s">
        <v>570</v>
      </c>
      <c r="I468" s="41"/>
      <c r="J468" s="42">
        <v>1</v>
      </c>
      <c r="K468" s="43">
        <v>43.2</v>
      </c>
      <c r="L468" s="43">
        <v>43.2</v>
      </c>
      <c r="M468" s="44">
        <f>IFERROR(N468+P468+Q468,0)</f>
        <v>693170</v>
      </c>
      <c r="N468" s="43">
        <v>386095.69</v>
      </c>
      <c r="O468" s="43">
        <v>0</v>
      </c>
      <c r="P468" s="43">
        <v>230305.73</v>
      </c>
      <c r="Q468" s="43">
        <v>76768.58</v>
      </c>
      <c r="R468" s="43">
        <v>386095.69</v>
      </c>
      <c r="S468" s="43">
        <v>113453</v>
      </c>
      <c r="T468" s="43">
        <v>2047463.6004</v>
      </c>
      <c r="U468" s="45"/>
      <c r="V468" s="46"/>
      <c r="W468" s="46">
        <v>45944</v>
      </c>
      <c r="X468"/>
      <c r="Y468"/>
    </row>
    <row r="469" spans="1:25">
      <c r="A469" s="37">
        <v>17</v>
      </c>
      <c r="B469" s="38" t="s">
        <v>73</v>
      </c>
      <c r="C469" s="39" t="s">
        <v>418</v>
      </c>
      <c r="D469" s="39">
        <v>9</v>
      </c>
      <c r="E469" s="38"/>
      <c r="F469" s="40"/>
      <c r="G469" s="78" t="s">
        <v>76</v>
      </c>
      <c r="H469" s="39" t="s">
        <v>570</v>
      </c>
      <c r="I469" s="41"/>
      <c r="J469" s="42">
        <v>1</v>
      </c>
      <c r="K469" s="43">
        <v>41.4</v>
      </c>
      <c r="L469" s="43">
        <v>41.4</v>
      </c>
      <c r="M469" s="44">
        <f>IFERROR(N469+P469+Q469,0)</f>
        <v>665310</v>
      </c>
      <c r="N469" s="43">
        <v>370577.67</v>
      </c>
      <c r="O469" s="43">
        <v>0</v>
      </c>
      <c r="P469" s="43">
        <v>221049.25</v>
      </c>
      <c r="Q469" s="43">
        <v>73683.08</v>
      </c>
      <c r="R469" s="43">
        <v>370577.67</v>
      </c>
      <c r="S469" s="43">
        <v>113453</v>
      </c>
      <c r="T469" s="43">
        <v>1962152.61705</v>
      </c>
      <c r="U469" s="45"/>
      <c r="V469" s="46"/>
      <c r="W469" s="46">
        <v>45951</v>
      </c>
      <c r="X469"/>
      <c r="Y469"/>
    </row>
    <row r="470" spans="1:25">
      <c r="A470" s="37">
        <v>18</v>
      </c>
      <c r="B470" s="38" t="s">
        <v>73</v>
      </c>
      <c r="C470" s="39" t="s">
        <v>178</v>
      </c>
      <c r="D470" s="39">
        <v>16</v>
      </c>
      <c r="E470" s="38"/>
      <c r="F470" s="40"/>
      <c r="G470" s="78" t="s">
        <v>76</v>
      </c>
      <c r="H470" s="39" t="s">
        <v>570</v>
      </c>
      <c r="I470" s="41"/>
      <c r="J470" s="42">
        <v>1</v>
      </c>
      <c r="K470" s="43">
        <v>33.4</v>
      </c>
      <c r="L470" s="43">
        <v>33.4</v>
      </c>
      <c r="M470" s="44">
        <f>IFERROR(N470+P470+Q470,0)</f>
        <v>549270</v>
      </c>
      <c r="N470" s="43">
        <v>305943.39</v>
      </c>
      <c r="O470" s="43">
        <v>0</v>
      </c>
      <c r="P470" s="43">
        <v>182494.96</v>
      </c>
      <c r="Q470" s="43">
        <v>60831.65</v>
      </c>
      <c r="R470" s="43">
        <v>305943.39</v>
      </c>
      <c r="S470" s="43">
        <v>113453</v>
      </c>
      <c r="T470" s="43">
        <v>1582992.69105</v>
      </c>
      <c r="U470" s="45"/>
      <c r="V470" s="46"/>
      <c r="W470" s="46"/>
      <c r="X470"/>
      <c r="Y470"/>
    </row>
    <row r="471" spans="1:25">
      <c r="A471" s="37">
        <v>19</v>
      </c>
      <c r="B471" s="38" t="s">
        <v>73</v>
      </c>
      <c r="C471" s="39" t="s">
        <v>337</v>
      </c>
      <c r="D471" s="39">
        <v>18</v>
      </c>
      <c r="E471" s="38"/>
      <c r="F471" s="40"/>
      <c r="G471" s="78" t="s">
        <v>76</v>
      </c>
      <c r="H471" s="39" t="s">
        <v>570</v>
      </c>
      <c r="I471" s="41"/>
      <c r="J471" s="42">
        <v>1</v>
      </c>
      <c r="K471" s="43">
        <v>42.8</v>
      </c>
      <c r="L471" s="43">
        <v>42.8</v>
      </c>
      <c r="M471" s="44">
        <f>IFERROR(N471+P471+Q471,0)</f>
        <v>686750</v>
      </c>
      <c r="N471" s="43">
        <v>382519.75</v>
      </c>
      <c r="O471" s="43">
        <v>0</v>
      </c>
      <c r="P471" s="43">
        <v>228172.69</v>
      </c>
      <c r="Q471" s="43">
        <v>76057.56</v>
      </c>
      <c r="R471" s="43">
        <v>382519.75</v>
      </c>
      <c r="S471" s="43">
        <v>113453</v>
      </c>
      <c r="T471" s="43">
        <v>2028505.6041</v>
      </c>
      <c r="U471" s="45"/>
      <c r="V471" s="46"/>
      <c r="W471" s="46"/>
      <c r="X471"/>
      <c r="Y471"/>
    </row>
    <row r="472" spans="1:25">
      <c r="A472" s="37">
        <v>20</v>
      </c>
      <c r="B472" s="38" t="s">
        <v>73</v>
      </c>
      <c r="C472" s="39" t="s">
        <v>337</v>
      </c>
      <c r="D472" s="39">
        <v>20</v>
      </c>
      <c r="E472" s="38"/>
      <c r="F472" s="40"/>
      <c r="G472" s="78" t="s">
        <v>76</v>
      </c>
      <c r="H472" s="39" t="s">
        <v>570</v>
      </c>
      <c r="I472" s="41"/>
      <c r="J472" s="42">
        <v>1</v>
      </c>
      <c r="K472" s="43">
        <v>42.6</v>
      </c>
      <c r="L472" s="43">
        <v>42.6</v>
      </c>
      <c r="M472" s="44">
        <f>IFERROR(N472+P472+Q472,0)</f>
        <v>683540</v>
      </c>
      <c r="N472" s="43">
        <v>380731.78</v>
      </c>
      <c r="O472" s="43">
        <v>0</v>
      </c>
      <c r="P472" s="43">
        <v>227106.16</v>
      </c>
      <c r="Q472" s="43">
        <v>75702.06</v>
      </c>
      <c r="R472" s="43">
        <v>380731.78</v>
      </c>
      <c r="S472" s="43">
        <v>113453</v>
      </c>
      <c r="T472" s="43">
        <v>2019026.60595</v>
      </c>
      <c r="U472" s="45"/>
      <c r="V472" s="46"/>
      <c r="W472" s="46"/>
      <c r="X472"/>
      <c r="Y472"/>
    </row>
    <row r="473" spans="1:25">
      <c r="A473" s="37">
        <v>21</v>
      </c>
      <c r="B473" s="38" t="s">
        <v>73</v>
      </c>
      <c r="C473" s="39" t="s">
        <v>337</v>
      </c>
      <c r="D473" s="39">
        <v>19</v>
      </c>
      <c r="E473" s="38"/>
      <c r="F473" s="40"/>
      <c r="G473" s="78" t="s">
        <v>76</v>
      </c>
      <c r="H473" s="39" t="s">
        <v>570</v>
      </c>
      <c r="I473" s="41"/>
      <c r="J473" s="42">
        <v>1</v>
      </c>
      <c r="K473" s="43">
        <v>26.1</v>
      </c>
      <c r="L473" s="43">
        <v>26.1</v>
      </c>
      <c r="M473" s="44">
        <f>IFERROR(N473+P473+Q473,0)</f>
        <v>446010</v>
      </c>
      <c r="N473" s="43">
        <v>248427.57</v>
      </c>
      <c r="O473" s="43">
        <v>0</v>
      </c>
      <c r="P473" s="43">
        <v>148186.82</v>
      </c>
      <c r="Q473" s="43">
        <v>49395.61</v>
      </c>
      <c r="R473" s="43">
        <v>248427.57</v>
      </c>
      <c r="S473" s="43">
        <v>113453</v>
      </c>
      <c r="T473" s="43">
        <v>1237009.258575</v>
      </c>
      <c r="U473" s="45"/>
      <c r="V473" s="46"/>
      <c r="W473" s="46"/>
      <c r="X473"/>
      <c r="Y473"/>
    </row>
    <row r="474" spans="1:25">
      <c r="A474" s="37">
        <v>22</v>
      </c>
      <c r="B474" s="38" t="s">
        <v>73</v>
      </c>
      <c r="C474" s="39" t="s">
        <v>337</v>
      </c>
      <c r="D474" s="39">
        <v>21</v>
      </c>
      <c r="E474" s="38"/>
      <c r="F474" s="40"/>
      <c r="G474" s="78" t="s">
        <v>76</v>
      </c>
      <c r="H474" s="39" t="s">
        <v>570</v>
      </c>
      <c r="I474" s="41"/>
      <c r="J474" s="42">
        <v>1</v>
      </c>
      <c r="K474" s="43">
        <v>43.2</v>
      </c>
      <c r="L474" s="43">
        <v>43.2</v>
      </c>
      <c r="M474" s="44">
        <f>IFERROR(N474+P474+Q474,0)</f>
        <v>693170</v>
      </c>
      <c r="N474" s="43">
        <v>386095.69</v>
      </c>
      <c r="O474" s="43">
        <v>0</v>
      </c>
      <c r="P474" s="43">
        <v>230305.73</v>
      </c>
      <c r="Q474" s="43">
        <v>76768.58</v>
      </c>
      <c r="R474" s="43">
        <v>386095.69</v>
      </c>
      <c r="S474" s="43">
        <v>113453</v>
      </c>
      <c r="T474" s="43">
        <v>2047463.6004</v>
      </c>
      <c r="U474" s="45"/>
      <c r="V474" s="46"/>
      <c r="W474" s="46"/>
      <c r="X474"/>
      <c r="Y474"/>
    </row>
    <row r="475" spans="1:25" customHeight="1" ht="30">
      <c r="A475" s="33"/>
      <c r="B475" s="74" t="s">
        <v>573</v>
      </c>
      <c r="C475" s="74"/>
      <c r="D475" s="74"/>
      <c r="E475" s="74"/>
      <c r="F475" s="74"/>
      <c r="G475" s="74"/>
      <c r="H475" s="74"/>
      <c r="I475" s="74"/>
      <c r="J475" s="34">
        <f>sum(J476:J482)</f>
        <v>7</v>
      </c>
      <c r="K475" s="35">
        <f>sum(K476:K482)</f>
        <v>308.4</v>
      </c>
      <c r="L475" s="35">
        <f>sum(L476:L482)</f>
        <v>308.4</v>
      </c>
      <c r="M475" s="35">
        <f>sum(M476:M482)</f>
        <v>20556264</v>
      </c>
      <c r="N475" s="35">
        <f>sum(N476:N482)</f>
        <v>11449839.03</v>
      </c>
      <c r="O475" s="35">
        <f>sum(O476:O482)</f>
        <v>0</v>
      </c>
      <c r="P475" s="35">
        <f>sum(P476:P482)</f>
        <v>6829818.71</v>
      </c>
      <c r="Q475" s="35">
        <f>sum(Q476:Q482)</f>
        <v>2276606.26</v>
      </c>
      <c r="R475" s="35">
        <f>sum(R476:R482)</f>
        <v>11449839.03</v>
      </c>
      <c r="S475" s="36" t="s">
        <v>68</v>
      </c>
      <c r="T475" s="36" t="s">
        <v>68</v>
      </c>
      <c r="U475" s="36" t="s">
        <v>68</v>
      </c>
      <c r="V475" s="36" t="s">
        <v>68</v>
      </c>
      <c r="W475" s="36" t="s">
        <v>68</v>
      </c>
      <c r="X475"/>
      <c r="Y475"/>
    </row>
    <row r="476" spans="1:25">
      <c r="A476" s="37">
        <v>1</v>
      </c>
      <c r="B476" s="38" t="s">
        <v>73</v>
      </c>
      <c r="C476" s="39" t="s">
        <v>224</v>
      </c>
      <c r="D476" s="39">
        <v>17</v>
      </c>
      <c r="E476" s="38"/>
      <c r="F476" s="40"/>
      <c r="G476" s="78" t="s">
        <v>76</v>
      </c>
      <c r="H476" s="39" t="s">
        <v>574</v>
      </c>
      <c r="I476" s="41"/>
      <c r="J476" s="42">
        <v>1</v>
      </c>
      <c r="K476" s="43">
        <v>61.9</v>
      </c>
      <c r="L476" s="43">
        <v>61.9</v>
      </c>
      <c r="M476" s="44">
        <f>IFERROR(N476+P476+Q476,0)</f>
        <v>4242929</v>
      </c>
      <c r="N476" s="43">
        <v>2363311.45</v>
      </c>
      <c r="O476" s="43">
        <v>0</v>
      </c>
      <c r="P476" s="43">
        <v>1409713.16</v>
      </c>
      <c r="Q476" s="43">
        <v>469904.39</v>
      </c>
      <c r="R476" s="43">
        <v>2363311.45</v>
      </c>
      <c r="S476" s="43">
        <v>113453</v>
      </c>
      <c r="T476" s="43">
        <v>2933749.927425</v>
      </c>
      <c r="U476" s="45"/>
      <c r="V476" s="46"/>
      <c r="W476" s="46"/>
      <c r="X476"/>
      <c r="Y476"/>
    </row>
    <row r="477" spans="1:25">
      <c r="A477" s="37">
        <v>2</v>
      </c>
      <c r="B477" s="38" t="s">
        <v>73</v>
      </c>
      <c r="C477" s="39" t="s">
        <v>575</v>
      </c>
      <c r="D477" s="39">
        <v>25</v>
      </c>
      <c r="E477" s="38"/>
      <c r="F477" s="40"/>
      <c r="G477" s="78" t="s">
        <v>76</v>
      </c>
      <c r="H477" s="39" t="s">
        <v>574</v>
      </c>
      <c r="I477" s="41"/>
      <c r="J477" s="42">
        <v>1</v>
      </c>
      <c r="K477" s="43">
        <v>51</v>
      </c>
      <c r="L477" s="43">
        <v>51</v>
      </c>
      <c r="M477" s="44">
        <f>IFERROR(N477+P477+Q477,0)</f>
        <v>3066359</v>
      </c>
      <c r="N477" s="43">
        <v>1707961.96</v>
      </c>
      <c r="O477" s="43">
        <v>0</v>
      </c>
      <c r="P477" s="43">
        <v>1018797.78</v>
      </c>
      <c r="Q477" s="43">
        <v>339599.26</v>
      </c>
      <c r="R477" s="43">
        <v>1707961.96</v>
      </c>
      <c r="S477" s="43">
        <v>113453</v>
      </c>
      <c r="T477" s="43">
        <v>2417144.52825</v>
      </c>
      <c r="U477" s="45"/>
      <c r="V477" s="46"/>
      <c r="W477" s="46">
        <v>45930</v>
      </c>
      <c r="X477"/>
      <c r="Y477"/>
    </row>
    <row r="478" spans="1:25">
      <c r="A478" s="37">
        <v>3</v>
      </c>
      <c r="B478" s="38" t="s">
        <v>73</v>
      </c>
      <c r="C478" s="39" t="s">
        <v>575</v>
      </c>
      <c r="D478" s="39">
        <v>26</v>
      </c>
      <c r="E478" s="38"/>
      <c r="F478" s="40"/>
      <c r="G478" s="78" t="s">
        <v>76</v>
      </c>
      <c r="H478" s="39" t="s">
        <v>574</v>
      </c>
      <c r="I478" s="41"/>
      <c r="J478" s="42">
        <v>1</v>
      </c>
      <c r="K478" s="43">
        <v>41.5</v>
      </c>
      <c r="L478" s="43">
        <v>41.5</v>
      </c>
      <c r="M478" s="44">
        <f>IFERROR(N478+P478+Q478,0)</f>
        <v>2504189</v>
      </c>
      <c r="N478" s="43">
        <v>1394833.27</v>
      </c>
      <c r="O478" s="43">
        <v>0</v>
      </c>
      <c r="P478" s="43">
        <v>832016.79</v>
      </c>
      <c r="Q478" s="43">
        <v>277338.94</v>
      </c>
      <c r="R478" s="43">
        <v>1394833.27</v>
      </c>
      <c r="S478" s="43">
        <v>113453</v>
      </c>
      <c r="T478" s="43">
        <v>1966892.116125</v>
      </c>
      <c r="U478" s="45"/>
      <c r="V478" s="46"/>
      <c r="W478" s="46">
        <v>45930</v>
      </c>
      <c r="X478"/>
      <c r="Y478"/>
    </row>
    <row r="479" spans="1:25">
      <c r="A479" s="37">
        <v>4</v>
      </c>
      <c r="B479" s="38" t="s">
        <v>73</v>
      </c>
      <c r="C479" s="39" t="s">
        <v>575</v>
      </c>
      <c r="D479" s="39">
        <v>24</v>
      </c>
      <c r="E479" s="38"/>
      <c r="F479" s="40"/>
      <c r="G479" s="78" t="s">
        <v>76</v>
      </c>
      <c r="H479" s="39" t="s">
        <v>574</v>
      </c>
      <c r="I479" s="41"/>
      <c r="J479" s="42">
        <v>1</v>
      </c>
      <c r="K479" s="43">
        <v>60.3</v>
      </c>
      <c r="L479" s="43">
        <v>60.3</v>
      </c>
      <c r="M479" s="44">
        <f>IFERROR(N479+P479+Q479,0)</f>
        <v>4201899</v>
      </c>
      <c r="N479" s="43">
        <v>2340457.74</v>
      </c>
      <c r="O479" s="43">
        <v>0</v>
      </c>
      <c r="P479" s="43">
        <v>1396080.94</v>
      </c>
      <c r="Q479" s="43">
        <v>465360.32</v>
      </c>
      <c r="R479" s="43">
        <v>2340457.74</v>
      </c>
      <c r="S479" s="43">
        <v>113453</v>
      </c>
      <c r="T479" s="43">
        <v>2857917.942225</v>
      </c>
      <c r="U479" s="45"/>
      <c r="V479" s="46"/>
      <c r="W479" s="46">
        <v>45930</v>
      </c>
      <c r="X479"/>
      <c r="Y479"/>
    </row>
    <row r="480" spans="1:25">
      <c r="A480" s="37">
        <v>5</v>
      </c>
      <c r="B480" s="38" t="s">
        <v>73</v>
      </c>
      <c r="C480" s="39" t="s">
        <v>325</v>
      </c>
      <c r="D480" s="39">
        <v>29</v>
      </c>
      <c r="E480" s="38"/>
      <c r="F480" s="40"/>
      <c r="G480" s="78" t="s">
        <v>76</v>
      </c>
      <c r="H480" s="39" t="s">
        <v>574</v>
      </c>
      <c r="I480" s="41"/>
      <c r="J480" s="42">
        <v>1</v>
      </c>
      <c r="K480" s="43">
        <v>4.6</v>
      </c>
      <c r="L480" s="43">
        <v>4.6</v>
      </c>
      <c r="M480" s="44">
        <f>IFERROR(N480+P480+Q480,0)</f>
        <v>321587.9</v>
      </c>
      <c r="N480" s="43">
        <v>179124.46</v>
      </c>
      <c r="O480" s="43">
        <v>0</v>
      </c>
      <c r="P480" s="43">
        <v>106847.58</v>
      </c>
      <c r="Q480" s="43">
        <v>35615.86</v>
      </c>
      <c r="R480" s="43">
        <v>179124.46</v>
      </c>
      <c r="S480" s="43">
        <v>113453</v>
      </c>
      <c r="T480" s="43">
        <v>218016.95745</v>
      </c>
      <c r="U480" s="45"/>
      <c r="V480" s="46"/>
      <c r="W480" s="46">
        <v>45959</v>
      </c>
      <c r="X480"/>
      <c r="Y480"/>
    </row>
    <row r="481" spans="1:25">
      <c r="A481" s="37">
        <v>6</v>
      </c>
      <c r="B481" s="38" t="s">
        <v>73</v>
      </c>
      <c r="C481" s="39" t="s">
        <v>325</v>
      </c>
      <c r="D481" s="39">
        <v>30</v>
      </c>
      <c r="E481" s="38"/>
      <c r="F481" s="40"/>
      <c r="G481" s="78" t="s">
        <v>76</v>
      </c>
      <c r="H481" s="39" t="s">
        <v>574</v>
      </c>
      <c r="I481" s="41"/>
      <c r="J481" s="42">
        <v>1</v>
      </c>
      <c r="K481" s="43">
        <v>47.7</v>
      </c>
      <c r="L481" s="43">
        <v>47.7</v>
      </c>
      <c r="M481" s="44">
        <f>IFERROR(N481+P481+Q481,0)</f>
        <v>3325009</v>
      </c>
      <c r="N481" s="43">
        <v>1852030.01</v>
      </c>
      <c r="O481" s="43">
        <v>0</v>
      </c>
      <c r="P481" s="43">
        <v>1104734.24</v>
      </c>
      <c r="Q481" s="43">
        <v>368244.75</v>
      </c>
      <c r="R481" s="43">
        <v>1852030.01</v>
      </c>
      <c r="S481" s="43">
        <v>113453</v>
      </c>
      <c r="T481" s="43">
        <v>2260741.058775</v>
      </c>
      <c r="U481" s="45"/>
      <c r="V481" s="46"/>
      <c r="W481" s="46">
        <v>45960</v>
      </c>
      <c r="X481"/>
      <c r="Y481"/>
    </row>
    <row r="482" spans="1:25">
      <c r="A482" s="37">
        <v>7</v>
      </c>
      <c r="B482" s="38" t="s">
        <v>73</v>
      </c>
      <c r="C482" s="39" t="s">
        <v>325</v>
      </c>
      <c r="D482" s="39">
        <v>28</v>
      </c>
      <c r="E482" s="38"/>
      <c r="F482" s="40"/>
      <c r="G482" s="78" t="s">
        <v>76</v>
      </c>
      <c r="H482" s="39" t="s">
        <v>574</v>
      </c>
      <c r="I482" s="41"/>
      <c r="J482" s="42">
        <v>1</v>
      </c>
      <c r="K482" s="43">
        <v>41.4</v>
      </c>
      <c r="L482" s="43">
        <v>41.4</v>
      </c>
      <c r="M482" s="44">
        <f>IFERROR(N482+P482+Q482,0)</f>
        <v>2894291.1</v>
      </c>
      <c r="N482" s="43">
        <v>1612120.14</v>
      </c>
      <c r="O482" s="43">
        <v>0</v>
      </c>
      <c r="P482" s="43">
        <v>961628.22</v>
      </c>
      <c r="Q482" s="43">
        <v>320542.74</v>
      </c>
      <c r="R482" s="43">
        <v>1612120.14</v>
      </c>
      <c r="S482" s="43">
        <v>113453</v>
      </c>
      <c r="T482" s="43">
        <v>1962152.61705</v>
      </c>
      <c r="U482" s="45"/>
      <c r="V482" s="46"/>
      <c r="W482" s="46">
        <v>45959</v>
      </c>
      <c r="X482"/>
      <c r="Y482"/>
    </row>
    <row r="483" spans="1:25" customHeight="1" ht="30">
      <c r="A483" s="33"/>
      <c r="B483" s="74" t="s">
        <v>576</v>
      </c>
      <c r="C483" s="74"/>
      <c r="D483" s="74"/>
      <c r="E483" s="74"/>
      <c r="F483" s="74"/>
      <c r="G483" s="74"/>
      <c r="H483" s="74"/>
      <c r="I483" s="74"/>
      <c r="J483" s="34">
        <f>sum(J484:J516)</f>
        <v>33</v>
      </c>
      <c r="K483" s="35">
        <f>sum(K484:K516)</f>
        <v>1281.4</v>
      </c>
      <c r="L483" s="35">
        <f>sum(L484:L516)</f>
        <v>1262</v>
      </c>
      <c r="M483" s="35">
        <f>sum(M484:M516)</f>
        <v>74628703.14</v>
      </c>
      <c r="N483" s="35">
        <f>sum(N484:N516)</f>
        <v>41568187.62</v>
      </c>
      <c r="O483" s="35">
        <f>sum(O484:O516)</f>
        <v>0</v>
      </c>
      <c r="P483" s="35">
        <f>sum(P484:P516)</f>
        <v>16530257.71</v>
      </c>
      <c r="Q483" s="35">
        <f>sum(Q484:Q516)</f>
        <v>16530257.81</v>
      </c>
      <c r="R483" s="35">
        <f>sum(R484:R516)</f>
        <v>41568187.62</v>
      </c>
      <c r="S483" s="36" t="s">
        <v>68</v>
      </c>
      <c r="T483" s="36" t="s">
        <v>68</v>
      </c>
      <c r="U483" s="36" t="s">
        <v>68</v>
      </c>
      <c r="V483" s="36" t="s">
        <v>68</v>
      </c>
      <c r="W483" s="36" t="s">
        <v>68</v>
      </c>
      <c r="X483"/>
      <c r="Y483"/>
    </row>
    <row r="484" spans="1:25">
      <c r="A484" s="37">
        <v>1</v>
      </c>
      <c r="B484" s="38" t="s">
        <v>73</v>
      </c>
      <c r="C484" s="39" t="s">
        <v>577</v>
      </c>
      <c r="D484" s="39" t="s">
        <v>349</v>
      </c>
      <c r="E484" s="38"/>
      <c r="F484" s="40"/>
      <c r="G484" s="78" t="s">
        <v>76</v>
      </c>
      <c r="H484" s="39" t="s">
        <v>578</v>
      </c>
      <c r="I484" s="41"/>
      <c r="J484" s="42">
        <v>1</v>
      </c>
      <c r="K484" s="43">
        <v>44.9</v>
      </c>
      <c r="L484" s="43">
        <v>44.9</v>
      </c>
      <c r="M484" s="44">
        <f>IFERROR(N484+P484+Q484,0)</f>
        <v>2559292</v>
      </c>
      <c r="N484" s="43">
        <v>1425525.64</v>
      </c>
      <c r="O484" s="43">
        <v>0</v>
      </c>
      <c r="P484" s="43">
        <v>566883.18</v>
      </c>
      <c r="Q484" s="43">
        <v>566883.18</v>
      </c>
      <c r="R484" s="43">
        <v>1425525.64</v>
      </c>
      <c r="S484" s="43">
        <v>113453</v>
      </c>
      <c r="T484" s="43">
        <v>2128035.084675</v>
      </c>
      <c r="U484" s="45"/>
      <c r="V484" s="46"/>
      <c r="W484" s="46">
        <v>45938</v>
      </c>
      <c r="X484"/>
      <c r="Y484"/>
    </row>
    <row r="485" spans="1:25">
      <c r="A485" s="37">
        <v>2</v>
      </c>
      <c r="B485" s="38" t="s">
        <v>73</v>
      </c>
      <c r="C485" s="39" t="s">
        <v>85</v>
      </c>
      <c r="D485" s="39" t="s">
        <v>349</v>
      </c>
      <c r="E485" s="38"/>
      <c r="F485" s="40"/>
      <c r="G485" s="78" t="s">
        <v>76</v>
      </c>
      <c r="H485" s="39" t="s">
        <v>578</v>
      </c>
      <c r="I485" s="41"/>
      <c r="J485" s="42">
        <v>1</v>
      </c>
      <c r="K485" s="43">
        <v>12.5</v>
      </c>
      <c r="L485" s="43">
        <v>12.5</v>
      </c>
      <c r="M485" s="44">
        <f>IFERROR(N485+P485+Q485,0)</f>
        <v>588499</v>
      </c>
      <c r="N485" s="43">
        <v>327793.94</v>
      </c>
      <c r="O485" s="43">
        <v>0</v>
      </c>
      <c r="P485" s="43">
        <v>130352.53</v>
      </c>
      <c r="Q485" s="43">
        <v>130352.53</v>
      </c>
      <c r="R485" s="43">
        <v>327793.94</v>
      </c>
      <c r="S485" s="43">
        <v>113453</v>
      </c>
      <c r="T485" s="43">
        <v>592437.384375</v>
      </c>
      <c r="U485" s="45"/>
      <c r="V485" s="46"/>
      <c r="W485" s="46">
        <v>45994</v>
      </c>
      <c r="X485"/>
      <c r="Y485"/>
    </row>
    <row r="486" spans="1:25">
      <c r="A486" s="37">
        <v>3</v>
      </c>
      <c r="B486" s="38" t="s">
        <v>73</v>
      </c>
      <c r="C486" s="39" t="s">
        <v>85</v>
      </c>
      <c r="D486" s="39" t="s">
        <v>349</v>
      </c>
      <c r="E486" s="38"/>
      <c r="F486" s="40"/>
      <c r="G486" s="78" t="s">
        <v>76</v>
      </c>
      <c r="H486" s="39" t="s">
        <v>578</v>
      </c>
      <c r="I486" s="41"/>
      <c r="J486" s="42">
        <v>1</v>
      </c>
      <c r="K486" s="43">
        <v>28.7</v>
      </c>
      <c r="L486" s="43">
        <v>28.7</v>
      </c>
      <c r="M486" s="44">
        <f>IFERROR(N486+P486+Q486,0)</f>
        <v>1648554</v>
      </c>
      <c r="N486" s="43">
        <v>918244.58</v>
      </c>
      <c r="O486" s="43">
        <v>0</v>
      </c>
      <c r="P486" s="43">
        <v>365154.71</v>
      </c>
      <c r="Q486" s="43">
        <v>365154.71</v>
      </c>
      <c r="R486" s="43">
        <v>918244.58</v>
      </c>
      <c r="S486" s="43">
        <v>113453</v>
      </c>
      <c r="T486" s="43">
        <v>1360236.234525</v>
      </c>
      <c r="U486" s="45"/>
      <c r="V486" s="46"/>
      <c r="W486" s="46">
        <v>45995</v>
      </c>
      <c r="X486"/>
      <c r="Y486"/>
    </row>
    <row r="487" spans="1:25">
      <c r="A487" s="37">
        <v>4</v>
      </c>
      <c r="B487" s="38" t="s">
        <v>73</v>
      </c>
      <c r="C487" s="39" t="s">
        <v>97</v>
      </c>
      <c r="D487" s="39" t="s">
        <v>579</v>
      </c>
      <c r="E487" s="38"/>
      <c r="F487" s="40"/>
      <c r="G487" s="78" t="s">
        <v>76</v>
      </c>
      <c r="H487" s="39" t="s">
        <v>578</v>
      </c>
      <c r="I487" s="41"/>
      <c r="J487" s="42">
        <v>1</v>
      </c>
      <c r="K487" s="43">
        <v>59.5</v>
      </c>
      <c r="L487" s="43">
        <v>59.5</v>
      </c>
      <c r="M487" s="44">
        <f>IFERROR(N487+P487+Q487,0)</f>
        <v>3745670</v>
      </c>
      <c r="N487" s="43">
        <v>2086338.19</v>
      </c>
      <c r="O487" s="43">
        <v>0</v>
      </c>
      <c r="P487" s="43">
        <v>829665.9</v>
      </c>
      <c r="Q487" s="43">
        <v>829665.91</v>
      </c>
      <c r="R487" s="43">
        <v>2086338.19</v>
      </c>
      <c r="S487" s="43">
        <v>113453</v>
      </c>
      <c r="T487" s="43">
        <v>2820001.949625</v>
      </c>
      <c r="U487" s="45"/>
      <c r="V487" s="46"/>
      <c r="W487" s="46">
        <v>45868</v>
      </c>
      <c r="X487"/>
      <c r="Y487"/>
    </row>
    <row r="488" spans="1:25">
      <c r="A488" s="37">
        <v>5</v>
      </c>
      <c r="B488" s="38" t="s">
        <v>73</v>
      </c>
      <c r="C488" s="39" t="s">
        <v>97</v>
      </c>
      <c r="D488" s="39" t="s">
        <v>579</v>
      </c>
      <c r="E488" s="38"/>
      <c r="F488" s="40"/>
      <c r="G488" s="78" t="s">
        <v>76</v>
      </c>
      <c r="H488" s="39" t="s">
        <v>578</v>
      </c>
      <c r="I488" s="41"/>
      <c r="J488" s="42">
        <v>1</v>
      </c>
      <c r="K488" s="43">
        <v>42.6</v>
      </c>
      <c r="L488" s="43">
        <v>42.6</v>
      </c>
      <c r="M488" s="44">
        <f>IFERROR(N488+P488+Q488,0)</f>
        <v>2646040</v>
      </c>
      <c r="N488" s="43">
        <v>1473844.28</v>
      </c>
      <c r="O488" s="43">
        <v>0</v>
      </c>
      <c r="P488" s="43">
        <v>586097.86</v>
      </c>
      <c r="Q488" s="43">
        <v>586097.86</v>
      </c>
      <c r="R488" s="43">
        <v>1473844.28</v>
      </c>
      <c r="S488" s="43">
        <v>113453</v>
      </c>
      <c r="T488" s="43">
        <v>2019026.60595</v>
      </c>
      <c r="U488" s="45"/>
      <c r="V488" s="46"/>
      <c r="W488" s="46">
        <v>45867</v>
      </c>
      <c r="X488"/>
      <c r="Y488"/>
    </row>
    <row r="489" spans="1:25">
      <c r="A489" s="37">
        <v>6</v>
      </c>
      <c r="B489" s="38" t="s">
        <v>73</v>
      </c>
      <c r="C489" s="39" t="s">
        <v>97</v>
      </c>
      <c r="D489" s="39" t="s">
        <v>579</v>
      </c>
      <c r="E489" s="38"/>
      <c r="F489" s="40"/>
      <c r="G489" s="78" t="s">
        <v>76</v>
      </c>
      <c r="H489" s="39" t="s">
        <v>578</v>
      </c>
      <c r="I489" s="41"/>
      <c r="J489" s="42">
        <v>1</v>
      </c>
      <c r="K489" s="43">
        <v>58.6</v>
      </c>
      <c r="L489" s="43">
        <v>58.6</v>
      </c>
      <c r="M489" s="44">
        <f>IFERROR(N489+P489+Q489,0)</f>
        <v>3833446</v>
      </c>
      <c r="N489" s="43">
        <v>2135229.42</v>
      </c>
      <c r="O489" s="43">
        <v>0</v>
      </c>
      <c r="P489" s="43">
        <v>849108.29</v>
      </c>
      <c r="Q489" s="43">
        <v>849108.29</v>
      </c>
      <c r="R489" s="43">
        <v>2135229.42</v>
      </c>
      <c r="S489" s="43">
        <v>113453</v>
      </c>
      <c r="T489" s="43">
        <v>2777346.45795</v>
      </c>
      <c r="U489" s="45"/>
      <c r="V489" s="46"/>
      <c r="W489" s="46">
        <v>45868</v>
      </c>
      <c r="X489"/>
      <c r="Y489"/>
    </row>
    <row r="490" spans="1:25">
      <c r="A490" s="37">
        <v>7</v>
      </c>
      <c r="B490" s="38" t="s">
        <v>73</v>
      </c>
      <c r="C490" s="39" t="s">
        <v>100</v>
      </c>
      <c r="D490" s="39" t="s">
        <v>349</v>
      </c>
      <c r="E490" s="38"/>
      <c r="F490" s="40"/>
      <c r="G490" s="78" t="s">
        <v>76</v>
      </c>
      <c r="H490" s="39" t="s">
        <v>578</v>
      </c>
      <c r="I490" s="41"/>
      <c r="J490" s="42">
        <v>1</v>
      </c>
      <c r="K490" s="43">
        <v>34.5</v>
      </c>
      <c r="L490" s="43">
        <v>34.5</v>
      </c>
      <c r="M490" s="44">
        <f>IFERROR(N490+P490+Q490,0)</f>
        <v>1887988</v>
      </c>
      <c r="N490" s="43">
        <v>1051609.31</v>
      </c>
      <c r="O490" s="43">
        <v>0</v>
      </c>
      <c r="P490" s="43">
        <v>418189.34</v>
      </c>
      <c r="Q490" s="43">
        <v>418189.35</v>
      </c>
      <c r="R490" s="43">
        <v>1051609.31</v>
      </c>
      <c r="S490" s="43">
        <v>113453</v>
      </c>
      <c r="T490" s="43">
        <v>1635127.180875</v>
      </c>
      <c r="U490" s="45"/>
      <c r="V490" s="46"/>
      <c r="W490" s="46">
        <v>45996</v>
      </c>
      <c r="X490"/>
      <c r="Y490"/>
    </row>
    <row r="491" spans="1:25">
      <c r="A491" s="37">
        <v>8</v>
      </c>
      <c r="B491" s="38" t="s">
        <v>73</v>
      </c>
      <c r="C491" s="39" t="s">
        <v>462</v>
      </c>
      <c r="D491" s="39" t="s">
        <v>349</v>
      </c>
      <c r="E491" s="38"/>
      <c r="F491" s="40"/>
      <c r="G491" s="78" t="s">
        <v>76</v>
      </c>
      <c r="H491" s="39" t="s">
        <v>578</v>
      </c>
      <c r="I491" s="41"/>
      <c r="J491" s="42">
        <v>1</v>
      </c>
      <c r="K491" s="43">
        <v>35.8</v>
      </c>
      <c r="L491" s="43">
        <v>35.8</v>
      </c>
      <c r="M491" s="44">
        <f>IFERROR(N491+P491+Q491,0)</f>
        <v>1500000</v>
      </c>
      <c r="N491" s="43">
        <v>835500</v>
      </c>
      <c r="O491" s="43">
        <v>0</v>
      </c>
      <c r="P491" s="43">
        <v>332250</v>
      </c>
      <c r="Q491" s="43">
        <v>332250</v>
      </c>
      <c r="R491" s="43">
        <v>835500</v>
      </c>
      <c r="S491" s="43">
        <v>113453</v>
      </c>
      <c r="T491" s="43">
        <v>1696740.66885</v>
      </c>
      <c r="U491" s="45"/>
      <c r="V491" s="46"/>
      <c r="W491" s="46">
        <v>45938</v>
      </c>
      <c r="X491"/>
      <c r="Y491"/>
    </row>
    <row r="492" spans="1:25">
      <c r="A492" s="37">
        <v>9</v>
      </c>
      <c r="B492" s="38" t="s">
        <v>73</v>
      </c>
      <c r="C492" s="39" t="s">
        <v>113</v>
      </c>
      <c r="D492" s="39" t="s">
        <v>349</v>
      </c>
      <c r="E492" s="38"/>
      <c r="F492" s="40"/>
      <c r="G492" s="78" t="s">
        <v>76</v>
      </c>
      <c r="H492" s="39" t="s">
        <v>578</v>
      </c>
      <c r="I492" s="41"/>
      <c r="J492" s="42">
        <v>1</v>
      </c>
      <c r="K492" s="43">
        <v>35.5</v>
      </c>
      <c r="L492" s="43">
        <v>35.5</v>
      </c>
      <c r="M492" s="44">
        <f>IFERROR(N492+P492+Q492,0)</f>
        <v>1963714</v>
      </c>
      <c r="N492" s="43">
        <v>1093788.7</v>
      </c>
      <c r="O492" s="43">
        <v>0</v>
      </c>
      <c r="P492" s="43">
        <v>434962.65</v>
      </c>
      <c r="Q492" s="43">
        <v>434962.65</v>
      </c>
      <c r="R492" s="43">
        <v>1093788.7</v>
      </c>
      <c r="S492" s="43">
        <v>113453</v>
      </c>
      <c r="T492" s="43">
        <v>1682522.171625</v>
      </c>
      <c r="U492" s="45"/>
      <c r="V492" s="46"/>
      <c r="W492" s="46"/>
      <c r="X492"/>
      <c r="Y492"/>
    </row>
    <row r="493" spans="1:25">
      <c r="A493" s="37">
        <v>10</v>
      </c>
      <c r="B493" s="38" t="s">
        <v>73</v>
      </c>
      <c r="C493" s="39" t="s">
        <v>555</v>
      </c>
      <c r="D493" s="39" t="s">
        <v>349</v>
      </c>
      <c r="E493" s="38"/>
      <c r="F493" s="40"/>
      <c r="G493" s="78" t="s">
        <v>76</v>
      </c>
      <c r="H493" s="39" t="s">
        <v>578</v>
      </c>
      <c r="I493" s="41"/>
      <c r="J493" s="42">
        <v>1</v>
      </c>
      <c r="K493" s="43">
        <v>44.5</v>
      </c>
      <c r="L493" s="43">
        <v>44.5</v>
      </c>
      <c r="M493" s="44">
        <f>IFERROR(N493+P493+Q493,0)</f>
        <v>2538105</v>
      </c>
      <c r="N493" s="43">
        <v>1413724.49</v>
      </c>
      <c r="O493" s="43">
        <v>0</v>
      </c>
      <c r="P493" s="43">
        <v>562190.25</v>
      </c>
      <c r="Q493" s="43">
        <v>562190.26</v>
      </c>
      <c r="R493" s="43">
        <v>1413724.49</v>
      </c>
      <c r="S493" s="43">
        <v>113453</v>
      </c>
      <c r="T493" s="43">
        <v>2109077.088375</v>
      </c>
      <c r="U493" s="45"/>
      <c r="V493" s="46"/>
      <c r="W493" s="46">
        <v>45938</v>
      </c>
      <c r="X493"/>
      <c r="Y493"/>
    </row>
    <row r="494" spans="1:25">
      <c r="A494" s="37">
        <v>11</v>
      </c>
      <c r="B494" s="38" t="s">
        <v>73</v>
      </c>
      <c r="C494" s="39" t="s">
        <v>555</v>
      </c>
      <c r="D494" s="39" t="s">
        <v>349</v>
      </c>
      <c r="E494" s="38"/>
      <c r="F494" s="40"/>
      <c r="G494" s="78" t="s">
        <v>76</v>
      </c>
      <c r="H494" s="39" t="s">
        <v>578</v>
      </c>
      <c r="I494" s="41"/>
      <c r="J494" s="42">
        <v>1</v>
      </c>
      <c r="K494" s="43">
        <v>42.1</v>
      </c>
      <c r="L494" s="43">
        <v>42.1</v>
      </c>
      <c r="M494" s="44">
        <f>IFERROR(N494+P494+Q494,0)</f>
        <v>2455978</v>
      </c>
      <c r="N494" s="43">
        <v>1367979.74</v>
      </c>
      <c r="O494" s="43">
        <v>0</v>
      </c>
      <c r="P494" s="43">
        <v>543999.13</v>
      </c>
      <c r="Q494" s="43">
        <v>543999.13</v>
      </c>
      <c r="R494" s="43">
        <v>1367979.74</v>
      </c>
      <c r="S494" s="43">
        <v>113453</v>
      </c>
      <c r="T494" s="43">
        <v>1995329.110575</v>
      </c>
      <c r="U494" s="45"/>
      <c r="V494" s="46"/>
      <c r="W494" s="46">
        <v>45938</v>
      </c>
      <c r="X494"/>
      <c r="Y494"/>
    </row>
    <row r="495" spans="1:25">
      <c r="A495" s="37">
        <v>12</v>
      </c>
      <c r="B495" s="38" t="s">
        <v>73</v>
      </c>
      <c r="C495" s="39" t="s">
        <v>427</v>
      </c>
      <c r="D495" s="39" t="s">
        <v>349</v>
      </c>
      <c r="E495" s="38"/>
      <c r="F495" s="40"/>
      <c r="G495" s="78" t="s">
        <v>76</v>
      </c>
      <c r="H495" s="39" t="s">
        <v>578</v>
      </c>
      <c r="I495" s="41"/>
      <c r="J495" s="42">
        <v>1</v>
      </c>
      <c r="K495" s="43">
        <v>36.9</v>
      </c>
      <c r="L495" s="43">
        <v>36.9</v>
      </c>
      <c r="M495" s="44">
        <f>IFERROR(N495+P495+Q495,0)</f>
        <v>2153830</v>
      </c>
      <c r="N495" s="43">
        <v>1199683.31</v>
      </c>
      <c r="O495" s="43">
        <v>0</v>
      </c>
      <c r="P495" s="43">
        <v>477073.34</v>
      </c>
      <c r="Q495" s="43">
        <v>477073.35</v>
      </c>
      <c r="R495" s="43">
        <v>1199683.31</v>
      </c>
      <c r="S495" s="43">
        <v>113453</v>
      </c>
      <c r="T495" s="43">
        <v>1748875.158675</v>
      </c>
      <c r="U495" s="45"/>
      <c r="V495" s="46"/>
      <c r="W495" s="46">
        <v>45939</v>
      </c>
      <c r="X495"/>
      <c r="Y495"/>
    </row>
    <row r="496" spans="1:25">
      <c r="A496" s="37">
        <v>13</v>
      </c>
      <c r="B496" s="38" t="s">
        <v>73</v>
      </c>
      <c r="C496" s="39" t="s">
        <v>424</v>
      </c>
      <c r="D496" s="39" t="s">
        <v>349</v>
      </c>
      <c r="E496" s="38"/>
      <c r="F496" s="40"/>
      <c r="G496" s="78" t="s">
        <v>76</v>
      </c>
      <c r="H496" s="39" t="s">
        <v>578</v>
      </c>
      <c r="I496" s="41"/>
      <c r="J496" s="42">
        <v>1</v>
      </c>
      <c r="K496" s="43">
        <v>38.2</v>
      </c>
      <c r="L496" s="43">
        <v>38.2</v>
      </c>
      <c r="M496" s="44">
        <f>IFERROR(N496+P496+Q496,0)</f>
        <v>2091175</v>
      </c>
      <c r="N496" s="43">
        <v>1164784.48</v>
      </c>
      <c r="O496" s="43">
        <v>0</v>
      </c>
      <c r="P496" s="43">
        <v>463195.26</v>
      </c>
      <c r="Q496" s="43">
        <v>463195.26</v>
      </c>
      <c r="R496" s="43">
        <v>1164784.48</v>
      </c>
      <c r="S496" s="43">
        <v>113453</v>
      </c>
      <c r="T496" s="43">
        <v>1810488.64665</v>
      </c>
      <c r="U496" s="45"/>
      <c r="V496" s="46"/>
      <c r="W496" s="46">
        <v>45940</v>
      </c>
      <c r="X496"/>
      <c r="Y496"/>
    </row>
    <row r="497" spans="1:25">
      <c r="A497" s="37">
        <v>14</v>
      </c>
      <c r="B497" s="38" t="s">
        <v>73</v>
      </c>
      <c r="C497" s="39" t="s">
        <v>424</v>
      </c>
      <c r="D497" s="39" t="s">
        <v>349</v>
      </c>
      <c r="E497" s="38"/>
      <c r="F497" s="40"/>
      <c r="G497" s="78" t="s">
        <v>76</v>
      </c>
      <c r="H497" s="39" t="s">
        <v>578</v>
      </c>
      <c r="I497" s="41"/>
      <c r="J497" s="42">
        <v>1</v>
      </c>
      <c r="K497" s="43">
        <v>41.6</v>
      </c>
      <c r="L497" s="43">
        <v>41.6</v>
      </c>
      <c r="M497" s="44">
        <f>IFERROR(N497+P497+Q497,0)</f>
        <v>2273580</v>
      </c>
      <c r="N497" s="43">
        <v>1266384.06</v>
      </c>
      <c r="O497" s="43">
        <v>0</v>
      </c>
      <c r="P497" s="43">
        <v>503597.97</v>
      </c>
      <c r="Q497" s="43">
        <v>503597.97</v>
      </c>
      <c r="R497" s="43">
        <v>1266384.06</v>
      </c>
      <c r="S497" s="43">
        <v>113453</v>
      </c>
      <c r="T497" s="43">
        <v>1971631.6152</v>
      </c>
      <c r="U497" s="45"/>
      <c r="V497" s="46"/>
      <c r="W497" s="46">
        <v>45944</v>
      </c>
      <c r="X497"/>
      <c r="Y497"/>
    </row>
    <row r="498" spans="1:25">
      <c r="A498" s="37">
        <v>15</v>
      </c>
      <c r="B498" s="38" t="s">
        <v>73</v>
      </c>
      <c r="C498" s="39" t="s">
        <v>424</v>
      </c>
      <c r="D498" s="39" t="s">
        <v>349</v>
      </c>
      <c r="E498" s="38"/>
      <c r="F498" s="40"/>
      <c r="G498" s="78" t="s">
        <v>76</v>
      </c>
      <c r="H498" s="39" t="s">
        <v>578</v>
      </c>
      <c r="I498" s="41"/>
      <c r="J498" s="42">
        <v>1</v>
      </c>
      <c r="K498" s="43">
        <v>37.1</v>
      </c>
      <c r="L498" s="43">
        <v>37.1</v>
      </c>
      <c r="M498" s="44">
        <f>IFERROR(N498+P498+Q498,0)</f>
        <v>2151662</v>
      </c>
      <c r="N498" s="43">
        <v>1198475.73</v>
      </c>
      <c r="O498" s="43">
        <v>0</v>
      </c>
      <c r="P498" s="43">
        <v>476593.13</v>
      </c>
      <c r="Q498" s="43">
        <v>476593.14</v>
      </c>
      <c r="R498" s="43">
        <v>1198475.73</v>
      </c>
      <c r="S498" s="43">
        <v>113453</v>
      </c>
      <c r="T498" s="43">
        <v>1758354.156825</v>
      </c>
      <c r="U498" s="45"/>
      <c r="V498" s="46"/>
      <c r="W498" s="46">
        <v>45940</v>
      </c>
      <c r="X498"/>
      <c r="Y498"/>
    </row>
    <row r="499" spans="1:25">
      <c r="A499" s="37">
        <v>16</v>
      </c>
      <c r="B499" s="38" t="s">
        <v>73</v>
      </c>
      <c r="C499" s="39" t="s">
        <v>580</v>
      </c>
      <c r="D499" s="39" t="s">
        <v>581</v>
      </c>
      <c r="E499" s="38"/>
      <c r="F499" s="40"/>
      <c r="G499" s="78" t="s">
        <v>76</v>
      </c>
      <c r="H499" s="39" t="s">
        <v>578</v>
      </c>
      <c r="I499" s="41"/>
      <c r="J499" s="42">
        <v>1</v>
      </c>
      <c r="K499" s="43">
        <v>49.4</v>
      </c>
      <c r="L499" s="43">
        <v>49.4</v>
      </c>
      <c r="M499" s="44">
        <f>IFERROR(N499+P499+Q499,0)</f>
        <v>2915574</v>
      </c>
      <c r="N499" s="43">
        <v>1623974.72</v>
      </c>
      <c r="O499" s="43">
        <v>0</v>
      </c>
      <c r="P499" s="43">
        <v>645799.64</v>
      </c>
      <c r="Q499" s="43">
        <v>645799.64</v>
      </c>
      <c r="R499" s="43">
        <v>1623974.72</v>
      </c>
      <c r="S499" s="43">
        <v>113453</v>
      </c>
      <c r="T499" s="43">
        <v>2341312.54305</v>
      </c>
      <c r="U499" s="45"/>
      <c r="V499" s="46"/>
      <c r="W499" s="46">
        <v>45953</v>
      </c>
      <c r="X499"/>
      <c r="Y499"/>
    </row>
    <row r="500" spans="1:25">
      <c r="A500" s="37">
        <v>17</v>
      </c>
      <c r="B500" s="38" t="s">
        <v>73</v>
      </c>
      <c r="C500" s="39" t="s">
        <v>582</v>
      </c>
      <c r="D500" s="39" t="s">
        <v>583</v>
      </c>
      <c r="E500" s="38"/>
      <c r="F500" s="40"/>
      <c r="G500" s="78" t="s">
        <v>76</v>
      </c>
      <c r="H500" s="39" t="s">
        <v>578</v>
      </c>
      <c r="I500" s="41"/>
      <c r="J500" s="42">
        <v>1</v>
      </c>
      <c r="K500" s="43">
        <v>65.4</v>
      </c>
      <c r="L500" s="43">
        <v>65.4</v>
      </c>
      <c r="M500" s="44">
        <f>IFERROR(N500+P500+Q500,0)</f>
        <v>4107448.13</v>
      </c>
      <c r="N500" s="43">
        <v>2287848.61</v>
      </c>
      <c r="O500" s="43">
        <v>0</v>
      </c>
      <c r="P500" s="43">
        <v>909799.76</v>
      </c>
      <c r="Q500" s="43">
        <v>909799.76</v>
      </c>
      <c r="R500" s="43">
        <v>2287848.61</v>
      </c>
      <c r="S500" s="43">
        <v>113453</v>
      </c>
      <c r="T500" s="43">
        <v>3099632.39505</v>
      </c>
      <c r="U500" s="45"/>
      <c r="V500" s="46"/>
      <c r="W500" s="46">
        <v>45764</v>
      </c>
      <c r="X500"/>
      <c r="Y500"/>
    </row>
    <row r="501" spans="1:25">
      <c r="A501" s="37">
        <v>18</v>
      </c>
      <c r="B501" s="38" t="s">
        <v>73</v>
      </c>
      <c r="C501" s="39" t="s">
        <v>418</v>
      </c>
      <c r="D501" s="39" t="s">
        <v>349</v>
      </c>
      <c r="E501" s="38"/>
      <c r="F501" s="40"/>
      <c r="G501" s="78" t="s">
        <v>76</v>
      </c>
      <c r="H501" s="39" t="s">
        <v>578</v>
      </c>
      <c r="I501" s="41"/>
      <c r="J501" s="42">
        <v>1</v>
      </c>
      <c r="K501" s="43">
        <v>41.4</v>
      </c>
      <c r="L501" s="43">
        <v>41.4</v>
      </c>
      <c r="M501" s="44">
        <f>IFERROR(N501+P501+Q501,0)</f>
        <v>2377663</v>
      </c>
      <c r="N501" s="43">
        <v>1324358.29</v>
      </c>
      <c r="O501" s="43">
        <v>0</v>
      </c>
      <c r="P501" s="43">
        <v>526652.35</v>
      </c>
      <c r="Q501" s="43">
        <v>526652.36</v>
      </c>
      <c r="R501" s="43">
        <v>1324358.29</v>
      </c>
      <c r="S501" s="43">
        <v>113453</v>
      </c>
      <c r="T501" s="43">
        <v>1962152.61705</v>
      </c>
      <c r="U501" s="45"/>
      <c r="V501" s="46"/>
      <c r="W501" s="46">
        <v>45946</v>
      </c>
      <c r="X501"/>
      <c r="Y501"/>
    </row>
    <row r="502" spans="1:25">
      <c r="A502" s="37">
        <v>19</v>
      </c>
      <c r="B502" s="38" t="s">
        <v>73</v>
      </c>
      <c r="C502" s="39" t="s">
        <v>178</v>
      </c>
      <c r="D502" s="39" t="s">
        <v>349</v>
      </c>
      <c r="E502" s="38"/>
      <c r="F502" s="40"/>
      <c r="G502" s="78" t="s">
        <v>76</v>
      </c>
      <c r="H502" s="39" t="s">
        <v>578</v>
      </c>
      <c r="I502" s="41"/>
      <c r="J502" s="42">
        <v>1</v>
      </c>
      <c r="K502" s="43">
        <v>29.4</v>
      </c>
      <c r="L502" s="43">
        <v>29.4</v>
      </c>
      <c r="M502" s="44">
        <f>IFERROR(N502+P502+Q502,0)</f>
        <v>1538879</v>
      </c>
      <c r="N502" s="43">
        <v>857155.6</v>
      </c>
      <c r="O502" s="43">
        <v>0</v>
      </c>
      <c r="P502" s="43">
        <v>340861.7</v>
      </c>
      <c r="Q502" s="43">
        <v>340861.7</v>
      </c>
      <c r="R502" s="43">
        <v>857155.6</v>
      </c>
      <c r="S502" s="43">
        <v>113453</v>
      </c>
      <c r="T502" s="43">
        <v>1393412.72805</v>
      </c>
      <c r="U502" s="45"/>
      <c r="V502" s="46"/>
      <c r="W502" s="46">
        <v>45947</v>
      </c>
      <c r="X502"/>
      <c r="Y502"/>
    </row>
    <row r="503" spans="1:25">
      <c r="A503" s="37">
        <v>20</v>
      </c>
      <c r="B503" s="38" t="s">
        <v>73</v>
      </c>
      <c r="C503" s="39" t="s">
        <v>178</v>
      </c>
      <c r="D503" s="39" t="s">
        <v>349</v>
      </c>
      <c r="E503" s="38"/>
      <c r="F503" s="40"/>
      <c r="G503" s="78" t="s">
        <v>76</v>
      </c>
      <c r="H503" s="39" t="s">
        <v>578</v>
      </c>
      <c r="I503" s="41"/>
      <c r="J503" s="42">
        <v>1</v>
      </c>
      <c r="K503" s="43">
        <v>33.9</v>
      </c>
      <c r="L503" s="43">
        <v>33.9</v>
      </c>
      <c r="M503" s="44">
        <f>IFERROR(N503+P503+Q503,0)</f>
        <v>1658363</v>
      </c>
      <c r="N503" s="43">
        <v>923708.19</v>
      </c>
      <c r="O503" s="43">
        <v>0</v>
      </c>
      <c r="P503" s="43">
        <v>367327.41</v>
      </c>
      <c r="Q503" s="43">
        <v>367327.4</v>
      </c>
      <c r="R503" s="43">
        <v>923708.19</v>
      </c>
      <c r="S503" s="43">
        <v>113453</v>
      </c>
      <c r="T503" s="43">
        <v>1606690.186425</v>
      </c>
      <c r="U503" s="45"/>
      <c r="V503" s="46"/>
      <c r="W503" s="46">
        <v>45948</v>
      </c>
      <c r="X503"/>
      <c r="Y503"/>
    </row>
    <row r="504" spans="1:25">
      <c r="A504" s="37">
        <v>21</v>
      </c>
      <c r="B504" s="38" t="s">
        <v>73</v>
      </c>
      <c r="C504" s="39" t="s">
        <v>180</v>
      </c>
      <c r="D504" s="39" t="s">
        <v>349</v>
      </c>
      <c r="E504" s="38"/>
      <c r="F504" s="40"/>
      <c r="G504" s="78" t="s">
        <v>76</v>
      </c>
      <c r="H504" s="39" t="s">
        <v>578</v>
      </c>
      <c r="I504" s="41"/>
      <c r="J504" s="42">
        <v>1</v>
      </c>
      <c r="K504" s="43">
        <v>28.4</v>
      </c>
      <c r="L504" s="43">
        <v>28.4</v>
      </c>
      <c r="M504" s="44">
        <f>IFERROR(N504+P504+Q504,0)</f>
        <v>1400000</v>
      </c>
      <c r="N504" s="43">
        <v>779800</v>
      </c>
      <c r="O504" s="43">
        <v>0</v>
      </c>
      <c r="P504" s="43">
        <v>310100</v>
      </c>
      <c r="Q504" s="43">
        <v>310100</v>
      </c>
      <c r="R504" s="43">
        <v>779800</v>
      </c>
      <c r="S504" s="43">
        <v>113453</v>
      </c>
      <c r="T504" s="43">
        <v>1346017.7373</v>
      </c>
      <c r="U504" s="45"/>
      <c r="V504" s="46"/>
      <c r="W504" s="46">
        <v>46007</v>
      </c>
      <c r="X504"/>
      <c r="Y504"/>
    </row>
    <row r="505" spans="1:25">
      <c r="A505" s="37">
        <v>22</v>
      </c>
      <c r="B505" s="38" t="s">
        <v>73</v>
      </c>
      <c r="C505" s="39" t="s">
        <v>414</v>
      </c>
      <c r="D505" s="39" t="s">
        <v>349</v>
      </c>
      <c r="E505" s="38"/>
      <c r="F505" s="40"/>
      <c r="G505" s="78" t="s">
        <v>76</v>
      </c>
      <c r="H505" s="39" t="s">
        <v>578</v>
      </c>
      <c r="I505" s="41"/>
      <c r="J505" s="42">
        <v>1</v>
      </c>
      <c r="K505" s="43">
        <v>41</v>
      </c>
      <c r="L505" s="43">
        <v>41</v>
      </c>
      <c r="M505" s="44">
        <f>IFERROR(N505+P505+Q505,0)</f>
        <v>2373477</v>
      </c>
      <c r="N505" s="43">
        <v>1322026.69</v>
      </c>
      <c r="O505" s="43">
        <v>0</v>
      </c>
      <c r="P505" s="43">
        <v>525725.15</v>
      </c>
      <c r="Q505" s="43">
        <v>525725.16</v>
      </c>
      <c r="R505" s="43">
        <v>1322026.69</v>
      </c>
      <c r="S505" s="43">
        <v>113453</v>
      </c>
      <c r="T505" s="43">
        <v>1943194.62075</v>
      </c>
      <c r="U505" s="45"/>
      <c r="V505" s="46"/>
      <c r="W505" s="46">
        <v>45950</v>
      </c>
      <c r="X505"/>
      <c r="Y505"/>
    </row>
    <row r="506" spans="1:25">
      <c r="A506" s="37">
        <v>23</v>
      </c>
      <c r="B506" s="38" t="s">
        <v>73</v>
      </c>
      <c r="C506" s="39" t="s">
        <v>216</v>
      </c>
      <c r="D506" s="39" t="s">
        <v>349</v>
      </c>
      <c r="E506" s="38"/>
      <c r="F506" s="40"/>
      <c r="G506" s="78" t="s">
        <v>76</v>
      </c>
      <c r="H506" s="39" t="s">
        <v>578</v>
      </c>
      <c r="I506" s="41"/>
      <c r="J506" s="42">
        <v>1</v>
      </c>
      <c r="K506" s="43">
        <v>35.5</v>
      </c>
      <c r="L506" s="43">
        <v>35.5</v>
      </c>
      <c r="M506" s="44">
        <f>IFERROR(N506+P506+Q506,0)</f>
        <v>1729691</v>
      </c>
      <c r="N506" s="43">
        <v>963437.89</v>
      </c>
      <c r="O506" s="43">
        <v>0</v>
      </c>
      <c r="P506" s="43">
        <v>383126.55</v>
      </c>
      <c r="Q506" s="43">
        <v>383126.56</v>
      </c>
      <c r="R506" s="43">
        <v>963437.89</v>
      </c>
      <c r="S506" s="43">
        <v>113453</v>
      </c>
      <c r="T506" s="43">
        <v>1682522.171625</v>
      </c>
      <c r="U506" s="45"/>
      <c r="V506" s="46"/>
      <c r="W506" s="46">
        <v>45971</v>
      </c>
      <c r="X506"/>
      <c r="Y506"/>
    </row>
    <row r="507" spans="1:25">
      <c r="A507" s="37">
        <v>24</v>
      </c>
      <c r="B507" s="38" t="s">
        <v>73</v>
      </c>
      <c r="C507" s="39" t="s">
        <v>277</v>
      </c>
      <c r="D507" s="39" t="s">
        <v>349</v>
      </c>
      <c r="E507" s="38"/>
      <c r="F507" s="40"/>
      <c r="G507" s="78" t="s">
        <v>76</v>
      </c>
      <c r="H507" s="39" t="s">
        <v>578</v>
      </c>
      <c r="I507" s="41"/>
      <c r="J507" s="42">
        <v>1</v>
      </c>
      <c r="K507" s="43">
        <v>45.2</v>
      </c>
      <c r="L507" s="43">
        <v>45.2</v>
      </c>
      <c r="M507" s="44">
        <f>IFERROR(N507+P507+Q507,0)</f>
        <v>2589431</v>
      </c>
      <c r="N507" s="43">
        <v>1442313.07</v>
      </c>
      <c r="O507" s="43">
        <v>0</v>
      </c>
      <c r="P507" s="43">
        <v>573558.96</v>
      </c>
      <c r="Q507" s="43">
        <v>573558.97</v>
      </c>
      <c r="R507" s="43">
        <v>1442313.07</v>
      </c>
      <c r="S507" s="43">
        <v>113453</v>
      </c>
      <c r="T507" s="43">
        <v>2142253.5819</v>
      </c>
      <c r="U507" s="45"/>
      <c r="V507" s="46"/>
      <c r="W507" s="46">
        <v>45987</v>
      </c>
      <c r="X507"/>
      <c r="Y507"/>
    </row>
    <row r="508" spans="1:25">
      <c r="A508" s="37">
        <v>25</v>
      </c>
      <c r="B508" s="38" t="s">
        <v>73</v>
      </c>
      <c r="C508" s="39" t="s">
        <v>584</v>
      </c>
      <c r="D508" s="39" t="s">
        <v>585</v>
      </c>
      <c r="E508" s="38"/>
      <c r="F508" s="40"/>
      <c r="G508" s="78" t="s">
        <v>76</v>
      </c>
      <c r="H508" s="39" t="s">
        <v>578</v>
      </c>
      <c r="I508" s="41"/>
      <c r="J508" s="42">
        <v>1</v>
      </c>
      <c r="K508" s="43">
        <v>58.7</v>
      </c>
      <c r="L508" s="43">
        <v>58.7</v>
      </c>
      <c r="M508" s="44">
        <f>IFERROR(N508+P508+Q508,0)</f>
        <v>3392056</v>
      </c>
      <c r="N508" s="43">
        <v>1889375.19</v>
      </c>
      <c r="O508" s="43">
        <v>0</v>
      </c>
      <c r="P508" s="43">
        <v>751340.4</v>
      </c>
      <c r="Q508" s="43">
        <v>751340.41</v>
      </c>
      <c r="R508" s="43">
        <v>1889375.19</v>
      </c>
      <c r="S508" s="43">
        <v>113453</v>
      </c>
      <c r="T508" s="43">
        <v>2782085.957025</v>
      </c>
      <c r="U508" s="45"/>
      <c r="V508" s="46"/>
      <c r="W508" s="46">
        <v>45953</v>
      </c>
      <c r="X508"/>
      <c r="Y508"/>
    </row>
    <row r="509" spans="1:25">
      <c r="A509" s="37">
        <v>26</v>
      </c>
      <c r="B509" s="38" t="s">
        <v>73</v>
      </c>
      <c r="C509" s="39" t="s">
        <v>337</v>
      </c>
      <c r="D509" s="39" t="s">
        <v>349</v>
      </c>
      <c r="E509" s="38"/>
      <c r="F509" s="40"/>
      <c r="G509" s="78" t="s">
        <v>76</v>
      </c>
      <c r="H509" s="39" t="s">
        <v>578</v>
      </c>
      <c r="I509" s="41"/>
      <c r="J509" s="42">
        <v>1</v>
      </c>
      <c r="K509" s="43">
        <v>35.6</v>
      </c>
      <c r="L509" s="43">
        <v>35.6</v>
      </c>
      <c r="M509" s="44">
        <f>IFERROR(N509+P509+Q509,0)</f>
        <v>1810461</v>
      </c>
      <c r="N509" s="43">
        <v>1008426.78</v>
      </c>
      <c r="O509" s="43">
        <v>0</v>
      </c>
      <c r="P509" s="43">
        <v>401017.11</v>
      </c>
      <c r="Q509" s="43">
        <v>401017.11</v>
      </c>
      <c r="R509" s="43">
        <v>1008426.78</v>
      </c>
      <c r="S509" s="43">
        <v>113453</v>
      </c>
      <c r="T509" s="43">
        <v>1687261.6707</v>
      </c>
      <c r="U509" s="45"/>
      <c r="V509" s="46"/>
      <c r="W509" s="46">
        <v>45961</v>
      </c>
      <c r="X509"/>
      <c r="Y509"/>
    </row>
    <row r="510" spans="1:25">
      <c r="A510" s="37">
        <v>27</v>
      </c>
      <c r="B510" s="38" t="s">
        <v>73</v>
      </c>
      <c r="C510" s="39" t="s">
        <v>384</v>
      </c>
      <c r="D510" s="39" t="s">
        <v>349</v>
      </c>
      <c r="E510" s="38"/>
      <c r="F510" s="40"/>
      <c r="G510" s="78" t="s">
        <v>76</v>
      </c>
      <c r="H510" s="39" t="s">
        <v>578</v>
      </c>
      <c r="I510" s="41"/>
      <c r="J510" s="42">
        <v>1</v>
      </c>
      <c r="K510" s="43">
        <v>30</v>
      </c>
      <c r="L510" s="43">
        <v>30</v>
      </c>
      <c r="M510" s="44">
        <f>IFERROR(N510+P510+Q510,0)</f>
        <v>1669127</v>
      </c>
      <c r="N510" s="43">
        <v>929703.74</v>
      </c>
      <c r="O510" s="43">
        <v>0</v>
      </c>
      <c r="P510" s="43">
        <v>369711.63</v>
      </c>
      <c r="Q510" s="43">
        <v>369711.63</v>
      </c>
      <c r="R510" s="43">
        <v>929703.74</v>
      </c>
      <c r="S510" s="43">
        <v>113453</v>
      </c>
      <c r="T510" s="43">
        <v>1421849.7225</v>
      </c>
      <c r="U510" s="45"/>
      <c r="V510" s="46"/>
      <c r="W510" s="46">
        <v>45961</v>
      </c>
      <c r="X510"/>
      <c r="Y510"/>
    </row>
    <row r="511" spans="1:25">
      <c r="A511" s="37">
        <v>28</v>
      </c>
      <c r="B511" s="38" t="s">
        <v>345</v>
      </c>
      <c r="C511" s="39" t="s">
        <v>250</v>
      </c>
      <c r="D511" s="39" t="s">
        <v>586</v>
      </c>
      <c r="E511" s="38"/>
      <c r="F511" s="40"/>
      <c r="G511" s="78" t="s">
        <v>76</v>
      </c>
      <c r="H511" s="39" t="s">
        <v>578</v>
      </c>
      <c r="I511" s="41" t="s">
        <v>587</v>
      </c>
      <c r="J511" s="42">
        <v>1</v>
      </c>
      <c r="K511" s="43">
        <v>32.7</v>
      </c>
      <c r="L511" s="43">
        <v>29.8</v>
      </c>
      <c r="M511" s="44">
        <f>IFERROR(N511+P511+Q511,0)</f>
        <v>2165466.67</v>
      </c>
      <c r="N511" s="43">
        <v>1206164.93</v>
      </c>
      <c r="O511" s="43">
        <v>0</v>
      </c>
      <c r="P511" s="43">
        <v>479650.87</v>
      </c>
      <c r="Q511" s="43">
        <v>479650.87</v>
      </c>
      <c r="R511" s="43">
        <v>1206164.93</v>
      </c>
      <c r="S511" s="43">
        <v>135517</v>
      </c>
      <c r="T511" s="43">
        <v>1851219.814725</v>
      </c>
      <c r="U511" s="45">
        <v>4</v>
      </c>
      <c r="V511" s="46">
        <v>42671</v>
      </c>
      <c r="W511" s="46"/>
      <c r="X511"/>
      <c r="Y511"/>
    </row>
    <row r="512" spans="1:25">
      <c r="A512" s="37">
        <v>29</v>
      </c>
      <c r="B512" s="38" t="s">
        <v>345</v>
      </c>
      <c r="C512" s="39" t="s">
        <v>250</v>
      </c>
      <c r="D512" s="39" t="s">
        <v>588</v>
      </c>
      <c r="E512" s="38"/>
      <c r="F512" s="40"/>
      <c r="G512" s="78" t="s">
        <v>76</v>
      </c>
      <c r="H512" s="39" t="s">
        <v>578</v>
      </c>
      <c r="I512" s="41" t="s">
        <v>589</v>
      </c>
      <c r="J512" s="42">
        <v>1</v>
      </c>
      <c r="K512" s="43">
        <v>37.6</v>
      </c>
      <c r="L512" s="43">
        <v>37.1</v>
      </c>
      <c r="M512" s="44">
        <f>IFERROR(N512+P512+Q512,0)</f>
        <v>2695933.33</v>
      </c>
      <c r="N512" s="43">
        <v>1501634.86</v>
      </c>
      <c r="O512" s="43">
        <v>0</v>
      </c>
      <c r="P512" s="43">
        <v>597149.23</v>
      </c>
      <c r="Q512" s="43">
        <v>597149.24</v>
      </c>
      <c r="R512" s="43">
        <v>1501634.86</v>
      </c>
      <c r="S512" s="43">
        <v>135517</v>
      </c>
      <c r="T512" s="43">
        <v>2128619.7258</v>
      </c>
      <c r="U512" s="45">
        <v>4</v>
      </c>
      <c r="V512" s="46">
        <v>35431</v>
      </c>
      <c r="W512" s="46"/>
      <c r="X512"/>
      <c r="Y512"/>
    </row>
    <row r="513" spans="1:25">
      <c r="A513" s="37">
        <v>30</v>
      </c>
      <c r="B513" s="38" t="s">
        <v>345</v>
      </c>
      <c r="C513" s="39" t="s">
        <v>250</v>
      </c>
      <c r="D513" s="39" t="s">
        <v>590</v>
      </c>
      <c r="E513" s="38"/>
      <c r="F513" s="40"/>
      <c r="G513" s="78" t="s">
        <v>76</v>
      </c>
      <c r="H513" s="39" t="s">
        <v>578</v>
      </c>
      <c r="I513" s="41" t="s">
        <v>591</v>
      </c>
      <c r="J513" s="42">
        <v>1</v>
      </c>
      <c r="K513" s="43">
        <v>46.9</v>
      </c>
      <c r="L513" s="43">
        <v>40.6</v>
      </c>
      <c r="M513" s="44">
        <f>IFERROR(N513+P513+Q513,0)</f>
        <v>2950266.67</v>
      </c>
      <c r="N513" s="43">
        <v>1643298.53</v>
      </c>
      <c r="O513" s="43">
        <v>0</v>
      </c>
      <c r="P513" s="43">
        <v>653484.07</v>
      </c>
      <c r="Q513" s="43">
        <v>653484.07</v>
      </c>
      <c r="R513" s="43">
        <v>1643298.53</v>
      </c>
      <c r="S513" s="43">
        <v>135517</v>
      </c>
      <c r="T513" s="43">
        <v>2655113.434575</v>
      </c>
      <c r="U513" s="45">
        <v>4</v>
      </c>
      <c r="V513" s="46">
        <v>35065</v>
      </c>
      <c r="W513" s="46"/>
      <c r="X513"/>
      <c r="Y513"/>
    </row>
    <row r="514" spans="1:25">
      <c r="A514" s="37">
        <v>31</v>
      </c>
      <c r="B514" s="38" t="s">
        <v>345</v>
      </c>
      <c r="C514" s="39" t="s">
        <v>250</v>
      </c>
      <c r="D514" s="39" t="s">
        <v>592</v>
      </c>
      <c r="E514" s="38"/>
      <c r="F514" s="40"/>
      <c r="G514" s="78" t="s">
        <v>76</v>
      </c>
      <c r="H514" s="39" t="s">
        <v>578</v>
      </c>
      <c r="I514" s="41" t="s">
        <v>593</v>
      </c>
      <c r="J514" s="42">
        <v>1</v>
      </c>
      <c r="K514" s="43">
        <v>47.8</v>
      </c>
      <c r="L514" s="43">
        <v>43</v>
      </c>
      <c r="M514" s="44">
        <f>IFERROR(N514+P514+Q514,0)</f>
        <v>3124666.67</v>
      </c>
      <c r="N514" s="43">
        <v>1740439.33</v>
      </c>
      <c r="O514" s="43">
        <v>0</v>
      </c>
      <c r="P514" s="43">
        <v>692113.67</v>
      </c>
      <c r="Q514" s="43">
        <v>692113.67</v>
      </c>
      <c r="R514" s="43">
        <v>1740439.33</v>
      </c>
      <c r="S514" s="43">
        <v>135517</v>
      </c>
      <c r="T514" s="43">
        <v>2706064.43865</v>
      </c>
      <c r="U514" s="45">
        <v>4</v>
      </c>
      <c r="V514" s="46">
        <v>34700</v>
      </c>
      <c r="W514" s="46"/>
      <c r="X514"/>
      <c r="Y514"/>
    </row>
    <row r="515" spans="1:25">
      <c r="A515" s="37">
        <v>32</v>
      </c>
      <c r="B515" s="38" t="s">
        <v>345</v>
      </c>
      <c r="C515" s="39" t="s">
        <v>329</v>
      </c>
      <c r="D515" s="39">
        <v>3.5650000142501E+17</v>
      </c>
      <c r="E515" s="38"/>
      <c r="F515" s="40"/>
      <c r="G515" s="78" t="s">
        <v>76</v>
      </c>
      <c r="H515" s="39" t="s">
        <v>578</v>
      </c>
      <c r="I515" s="41" t="s">
        <v>594</v>
      </c>
      <c r="J515" s="42">
        <v>1</v>
      </c>
      <c r="K515" s="43">
        <v>12.9</v>
      </c>
      <c r="L515" s="43">
        <v>11.7</v>
      </c>
      <c r="M515" s="44">
        <f>IFERROR(N515+P515+Q515,0)</f>
        <v>995500</v>
      </c>
      <c r="N515" s="43">
        <v>554493.5</v>
      </c>
      <c r="O515" s="43">
        <v>0</v>
      </c>
      <c r="P515" s="43">
        <v>220503.25</v>
      </c>
      <c r="Q515" s="43">
        <v>220503.25</v>
      </c>
      <c r="R515" s="43">
        <v>554493.5</v>
      </c>
      <c r="S515" s="43">
        <v>135517</v>
      </c>
      <c r="T515" s="43">
        <v>730297.725075</v>
      </c>
      <c r="U515" s="45">
        <v>4</v>
      </c>
      <c r="V515" s="46">
        <v>34335</v>
      </c>
      <c r="W515" s="46"/>
      <c r="X515"/>
      <c r="Y515"/>
    </row>
    <row r="516" spans="1:25">
      <c r="A516" s="37">
        <v>33</v>
      </c>
      <c r="B516" s="38" t="s">
        <v>345</v>
      </c>
      <c r="C516" s="39" t="s">
        <v>329</v>
      </c>
      <c r="D516" s="39">
        <v>3.5660000142501E+17</v>
      </c>
      <c r="E516" s="38"/>
      <c r="F516" s="40"/>
      <c r="G516" s="78" t="s">
        <v>76</v>
      </c>
      <c r="H516" s="39" t="s">
        <v>578</v>
      </c>
      <c r="I516" s="41" t="s">
        <v>594</v>
      </c>
      <c r="J516" s="42">
        <v>1</v>
      </c>
      <c r="K516" s="43">
        <v>16.6</v>
      </c>
      <c r="L516" s="43">
        <v>12.9</v>
      </c>
      <c r="M516" s="44">
        <f>IFERROR(N516+P516+Q516,0)</f>
        <v>1097166.67</v>
      </c>
      <c r="N516" s="43">
        <v>611121.83</v>
      </c>
      <c r="O516" s="43">
        <v>0</v>
      </c>
      <c r="P516" s="43">
        <v>243022.42</v>
      </c>
      <c r="Q516" s="43">
        <v>243022.42</v>
      </c>
      <c r="R516" s="43">
        <v>611121.83</v>
      </c>
      <c r="S516" s="43">
        <v>135517</v>
      </c>
      <c r="T516" s="43">
        <v>939762.96405</v>
      </c>
      <c r="U516" s="45">
        <v>4</v>
      </c>
      <c r="V516" s="46">
        <v>34335</v>
      </c>
      <c r="W516" s="46"/>
      <c r="X516"/>
      <c r="Y516"/>
    </row>
    <row r="517" spans="1:25" customHeight="1" ht="30">
      <c r="A517" s="33"/>
      <c r="B517" s="74" t="s">
        <v>595</v>
      </c>
      <c r="C517" s="74"/>
      <c r="D517" s="74"/>
      <c r="E517" s="74"/>
      <c r="F517" s="74"/>
      <c r="G517" s="74"/>
      <c r="H517" s="74"/>
      <c r="I517" s="74"/>
      <c r="J517" s="34">
        <f>sum(J518:J520)</f>
        <v>3</v>
      </c>
      <c r="K517" s="35">
        <f>sum(K518:K520)</f>
        <v>103</v>
      </c>
      <c r="L517" s="35">
        <f>sum(L518:L520)</f>
        <v>103</v>
      </c>
      <c r="M517" s="35">
        <f>sum(M518:M520)</f>
        <v>4350080</v>
      </c>
      <c r="N517" s="35">
        <f>sum(N518:N520)</f>
        <v>2422994.56</v>
      </c>
      <c r="O517" s="35">
        <f>sum(O518:O520)</f>
        <v>0</v>
      </c>
      <c r="P517" s="35">
        <f>sum(P518:P520)</f>
        <v>1445314.08</v>
      </c>
      <c r="Q517" s="35">
        <f>sum(Q518:Q520)</f>
        <v>481771.36</v>
      </c>
      <c r="R517" s="35">
        <f>sum(R518:R520)</f>
        <v>2422994.56</v>
      </c>
      <c r="S517" s="36" t="s">
        <v>68</v>
      </c>
      <c r="T517" s="36" t="s">
        <v>68</v>
      </c>
      <c r="U517" s="36" t="s">
        <v>68</v>
      </c>
      <c r="V517" s="36" t="s">
        <v>68</v>
      </c>
      <c r="W517" s="36" t="s">
        <v>68</v>
      </c>
      <c r="X517"/>
      <c r="Y517"/>
    </row>
    <row r="518" spans="1:25">
      <c r="A518" s="37">
        <v>1</v>
      </c>
      <c r="B518" s="38" t="s">
        <v>73</v>
      </c>
      <c r="C518" s="39" t="s">
        <v>378</v>
      </c>
      <c r="D518" s="39" t="s">
        <v>349</v>
      </c>
      <c r="E518" s="38"/>
      <c r="F518" s="40"/>
      <c r="G518" s="78" t="s">
        <v>76</v>
      </c>
      <c r="H518" s="39" t="s">
        <v>596</v>
      </c>
      <c r="I518" s="41"/>
      <c r="J518" s="42">
        <v>1</v>
      </c>
      <c r="K518" s="43">
        <v>36.5</v>
      </c>
      <c r="L518" s="43">
        <v>36.5</v>
      </c>
      <c r="M518" s="44">
        <f>IFERROR(N518+P518+Q518,0)</f>
        <v>1564960</v>
      </c>
      <c r="N518" s="43">
        <v>871682.72</v>
      </c>
      <c r="O518" s="43">
        <v>0</v>
      </c>
      <c r="P518" s="43">
        <v>519957.96</v>
      </c>
      <c r="Q518" s="43">
        <v>173319.32</v>
      </c>
      <c r="R518" s="43">
        <v>871682.72</v>
      </c>
      <c r="S518" s="43">
        <v>113453</v>
      </c>
      <c r="T518" s="43">
        <v>1729917.162375</v>
      </c>
      <c r="U518" s="45"/>
      <c r="V518" s="46"/>
      <c r="W518" s="46">
        <v>45958</v>
      </c>
      <c r="X518"/>
      <c r="Y518"/>
    </row>
    <row r="519" spans="1:25">
      <c r="A519" s="37">
        <v>2</v>
      </c>
      <c r="B519" s="38" t="s">
        <v>73</v>
      </c>
      <c r="C519" s="39" t="s">
        <v>389</v>
      </c>
      <c r="D519" s="39" t="s">
        <v>349</v>
      </c>
      <c r="E519" s="38"/>
      <c r="F519" s="40"/>
      <c r="G519" s="78" t="s">
        <v>76</v>
      </c>
      <c r="H519" s="39" t="s">
        <v>596</v>
      </c>
      <c r="I519" s="41"/>
      <c r="J519" s="42">
        <v>1</v>
      </c>
      <c r="K519" s="43">
        <v>35.4</v>
      </c>
      <c r="L519" s="43">
        <v>35.4</v>
      </c>
      <c r="M519" s="44">
        <f>IFERROR(N519+P519+Q519,0)</f>
        <v>1463860</v>
      </c>
      <c r="N519" s="43">
        <v>815370.02</v>
      </c>
      <c r="O519" s="43">
        <v>0</v>
      </c>
      <c r="P519" s="43">
        <v>486367.48</v>
      </c>
      <c r="Q519" s="43">
        <v>162122.5</v>
      </c>
      <c r="R519" s="43">
        <v>815370.02</v>
      </c>
      <c r="S519" s="43">
        <v>113453</v>
      </c>
      <c r="T519" s="43">
        <v>1677782.67255</v>
      </c>
      <c r="U519" s="45"/>
      <c r="V519" s="46"/>
      <c r="W519" s="46">
        <v>45958</v>
      </c>
      <c r="X519"/>
      <c r="Y519"/>
    </row>
    <row r="520" spans="1:25">
      <c r="A520" s="37">
        <v>3</v>
      </c>
      <c r="B520" s="38" t="s">
        <v>73</v>
      </c>
      <c r="C520" s="39" t="s">
        <v>389</v>
      </c>
      <c r="D520" s="39" t="s">
        <v>349</v>
      </c>
      <c r="E520" s="38"/>
      <c r="F520" s="40"/>
      <c r="G520" s="78" t="s">
        <v>76</v>
      </c>
      <c r="H520" s="39" t="s">
        <v>596</v>
      </c>
      <c r="I520" s="41"/>
      <c r="J520" s="42">
        <v>1</v>
      </c>
      <c r="K520" s="43">
        <v>31.1</v>
      </c>
      <c r="L520" s="43">
        <v>31.1</v>
      </c>
      <c r="M520" s="44">
        <f>IFERROR(N520+P520+Q520,0)</f>
        <v>1321260</v>
      </c>
      <c r="N520" s="43">
        <v>735941.82</v>
      </c>
      <c r="O520" s="43">
        <v>0</v>
      </c>
      <c r="P520" s="43">
        <v>438988.64</v>
      </c>
      <c r="Q520" s="43">
        <v>146329.54</v>
      </c>
      <c r="R520" s="43">
        <v>735941.82</v>
      </c>
      <c r="S520" s="43">
        <v>113453</v>
      </c>
      <c r="T520" s="43">
        <v>1473984.212325</v>
      </c>
      <c r="U520" s="45"/>
      <c r="V520" s="46"/>
      <c r="W520" s="46">
        <v>45958</v>
      </c>
      <c r="X520"/>
      <c r="Y520"/>
    </row>
    <row r="521" spans="1:25" customHeight="1" ht="30">
      <c r="A521" s="33"/>
      <c r="B521" s="74" t="s">
        <v>597</v>
      </c>
      <c r="C521" s="74"/>
      <c r="D521" s="74"/>
      <c r="E521" s="74"/>
      <c r="F521" s="74"/>
      <c r="G521" s="74"/>
      <c r="H521" s="74"/>
      <c r="I521" s="74"/>
      <c r="J521" s="34">
        <f>sum(J522:J525)</f>
        <v>4</v>
      </c>
      <c r="K521" s="35">
        <f>sum(K522:K525)</f>
        <v>155.3</v>
      </c>
      <c r="L521" s="35">
        <f>sum(L522:L525)</f>
        <v>155.3</v>
      </c>
      <c r="M521" s="35">
        <f>sum(M522:M525)</f>
        <v>3070062</v>
      </c>
      <c r="N521" s="35">
        <f>sum(N522:N525)</f>
        <v>1710024.53</v>
      </c>
      <c r="O521" s="35">
        <f>sum(O522:O525)</f>
        <v>0</v>
      </c>
      <c r="P521" s="35">
        <f>sum(P522:P525)</f>
        <v>1020028.1</v>
      </c>
      <c r="Q521" s="35">
        <f>sum(Q522:Q525)</f>
        <v>340009.37</v>
      </c>
      <c r="R521" s="35">
        <f>sum(R522:R525)</f>
        <v>1710024.53</v>
      </c>
      <c r="S521" s="36" t="s">
        <v>68</v>
      </c>
      <c r="T521" s="36" t="s">
        <v>68</v>
      </c>
      <c r="U521" s="36" t="s">
        <v>68</v>
      </c>
      <c r="V521" s="36" t="s">
        <v>68</v>
      </c>
      <c r="W521" s="36" t="s">
        <v>68</v>
      </c>
      <c r="X521"/>
      <c r="Y521"/>
    </row>
    <row r="522" spans="1:25">
      <c r="A522" s="37">
        <v>1</v>
      </c>
      <c r="B522" s="38" t="s">
        <v>73</v>
      </c>
      <c r="C522" s="39" t="s">
        <v>577</v>
      </c>
      <c r="D522" s="39">
        <v>1</v>
      </c>
      <c r="E522" s="38"/>
      <c r="F522" s="40"/>
      <c r="G522" s="78" t="s">
        <v>76</v>
      </c>
      <c r="H522" s="39" t="s">
        <v>598</v>
      </c>
      <c r="I522" s="41"/>
      <c r="J522" s="42">
        <v>1</v>
      </c>
      <c r="K522" s="43">
        <v>38.1</v>
      </c>
      <c r="L522" s="43">
        <v>38.1</v>
      </c>
      <c r="M522" s="44">
        <f>IFERROR(N522+P522+Q522,0)</f>
        <v>867738</v>
      </c>
      <c r="N522" s="43">
        <v>483330.07</v>
      </c>
      <c r="O522" s="43">
        <v>0</v>
      </c>
      <c r="P522" s="43">
        <v>288305.95</v>
      </c>
      <c r="Q522" s="43">
        <v>96101.98</v>
      </c>
      <c r="R522" s="43">
        <v>483330.07</v>
      </c>
      <c r="S522" s="43">
        <v>113453</v>
      </c>
      <c r="T522" s="43">
        <v>1805749.147575</v>
      </c>
      <c r="U522" s="45"/>
      <c r="V522" s="46"/>
      <c r="W522" s="46">
        <v>45953</v>
      </c>
      <c r="X522"/>
      <c r="Y522"/>
    </row>
    <row r="523" spans="1:25">
      <c r="A523" s="37">
        <v>2</v>
      </c>
      <c r="B523" s="38" t="s">
        <v>73</v>
      </c>
      <c r="C523" s="39" t="s">
        <v>599</v>
      </c>
      <c r="D523" s="39">
        <v>3</v>
      </c>
      <c r="E523" s="38"/>
      <c r="F523" s="40"/>
      <c r="G523" s="78" t="s">
        <v>76</v>
      </c>
      <c r="H523" s="39" t="s">
        <v>598</v>
      </c>
      <c r="I523" s="41"/>
      <c r="J523" s="42">
        <v>1</v>
      </c>
      <c r="K523" s="43">
        <v>28.7</v>
      </c>
      <c r="L523" s="43">
        <v>28.7</v>
      </c>
      <c r="M523" s="44">
        <f>IFERROR(N523+P523+Q523,0)</f>
        <v>883018</v>
      </c>
      <c r="N523" s="43">
        <v>491841.03</v>
      </c>
      <c r="O523" s="43">
        <v>0</v>
      </c>
      <c r="P523" s="43">
        <v>293382.73</v>
      </c>
      <c r="Q523" s="43">
        <v>97794.24</v>
      </c>
      <c r="R523" s="43">
        <v>491841.03</v>
      </c>
      <c r="S523" s="43">
        <v>113453</v>
      </c>
      <c r="T523" s="43">
        <v>1360236.234525</v>
      </c>
      <c r="U523" s="45"/>
      <c r="V523" s="46"/>
      <c r="W523" s="46">
        <v>45980</v>
      </c>
      <c r="X523"/>
      <c r="Y523"/>
    </row>
    <row r="524" spans="1:25">
      <c r="A524" s="37">
        <v>3</v>
      </c>
      <c r="B524" s="38" t="s">
        <v>73</v>
      </c>
      <c r="C524" s="39" t="s">
        <v>424</v>
      </c>
      <c r="D524" s="39">
        <v>2</v>
      </c>
      <c r="E524" s="38"/>
      <c r="F524" s="40"/>
      <c r="G524" s="78" t="s">
        <v>76</v>
      </c>
      <c r="H524" s="39" t="s">
        <v>598</v>
      </c>
      <c r="I524" s="41"/>
      <c r="J524" s="42">
        <v>1</v>
      </c>
      <c r="K524" s="43">
        <v>38.2</v>
      </c>
      <c r="L524" s="43">
        <v>38.2</v>
      </c>
      <c r="M524" s="44">
        <f>IFERROR(N524+P524+Q524,0)</f>
        <v>715368</v>
      </c>
      <c r="N524" s="43">
        <v>398459.98</v>
      </c>
      <c r="O524" s="43">
        <v>0</v>
      </c>
      <c r="P524" s="43">
        <v>237681.01</v>
      </c>
      <c r="Q524" s="43">
        <v>79227.01</v>
      </c>
      <c r="R524" s="43">
        <v>398459.98</v>
      </c>
      <c r="S524" s="43">
        <v>113453</v>
      </c>
      <c r="T524" s="43">
        <v>1810488.64665</v>
      </c>
      <c r="U524" s="45"/>
      <c r="V524" s="46"/>
      <c r="W524" s="46">
        <v>45959</v>
      </c>
      <c r="X524"/>
      <c r="Y524"/>
    </row>
    <row r="525" spans="1:25">
      <c r="A525" s="37">
        <v>4</v>
      </c>
      <c r="B525" s="38" t="s">
        <v>73</v>
      </c>
      <c r="C525" s="39" t="s">
        <v>298</v>
      </c>
      <c r="D525" s="39">
        <v>4</v>
      </c>
      <c r="E525" s="38"/>
      <c r="F525" s="40"/>
      <c r="G525" s="78" t="s">
        <v>76</v>
      </c>
      <c r="H525" s="39" t="s">
        <v>598</v>
      </c>
      <c r="I525" s="41"/>
      <c r="J525" s="42">
        <v>1</v>
      </c>
      <c r="K525" s="43">
        <v>50.3</v>
      </c>
      <c r="L525" s="43">
        <v>50.3</v>
      </c>
      <c r="M525" s="44">
        <f>IFERROR(N525+P525+Q525,0)</f>
        <v>603938</v>
      </c>
      <c r="N525" s="43">
        <v>336393.45</v>
      </c>
      <c r="O525" s="43">
        <v>0</v>
      </c>
      <c r="P525" s="43">
        <v>200658.41</v>
      </c>
      <c r="Q525" s="43">
        <v>66886.14</v>
      </c>
      <c r="R525" s="43">
        <v>336393.45</v>
      </c>
      <c r="S525" s="43">
        <v>113453</v>
      </c>
      <c r="T525" s="43">
        <v>2383968.034725</v>
      </c>
      <c r="U525" s="45"/>
      <c r="V525" s="46"/>
      <c r="W525" s="46">
        <v>45993</v>
      </c>
      <c r="X525"/>
      <c r="Y525"/>
    </row>
    <row r="526" spans="1:25" customHeight="1" ht="30">
      <c r="A526" s="33"/>
      <c r="B526" s="74" t="s">
        <v>600</v>
      </c>
      <c r="C526" s="74"/>
      <c r="D526" s="74"/>
      <c r="E526" s="74"/>
      <c r="F526" s="74"/>
      <c r="G526" s="74"/>
      <c r="H526" s="74"/>
      <c r="I526" s="74"/>
      <c r="J526" s="34">
        <f>sum(J527:J528)</f>
        <v>2</v>
      </c>
      <c r="K526" s="35">
        <f>sum(K527:K528)</f>
        <v>121</v>
      </c>
      <c r="L526" s="35">
        <f>sum(L527:L528)</f>
        <v>121</v>
      </c>
      <c r="M526" s="35">
        <f>sum(M527:M528)</f>
        <v>4632700</v>
      </c>
      <c r="N526" s="35">
        <f>sum(N527:N528)</f>
        <v>2580413.9</v>
      </c>
      <c r="O526" s="35">
        <f>sum(O527:O528)</f>
        <v>0</v>
      </c>
      <c r="P526" s="35">
        <f>sum(P527:P528)</f>
        <v>1539214.57</v>
      </c>
      <c r="Q526" s="35">
        <f>sum(Q527:Q528)</f>
        <v>513071.53</v>
      </c>
      <c r="R526" s="35">
        <f>sum(R527:R528)</f>
        <v>2580413.9</v>
      </c>
      <c r="S526" s="36" t="s">
        <v>68</v>
      </c>
      <c r="T526" s="36" t="s">
        <v>68</v>
      </c>
      <c r="U526" s="36" t="s">
        <v>68</v>
      </c>
      <c r="V526" s="36" t="s">
        <v>68</v>
      </c>
      <c r="W526" s="36" t="s">
        <v>68</v>
      </c>
      <c r="X526"/>
      <c r="Y526"/>
    </row>
    <row r="527" spans="1:25">
      <c r="A527" s="37">
        <v>1</v>
      </c>
      <c r="B527" s="38" t="s">
        <v>73</v>
      </c>
      <c r="C527" s="39" t="s">
        <v>555</v>
      </c>
      <c r="D527" s="39" t="s">
        <v>601</v>
      </c>
      <c r="E527" s="38"/>
      <c r="F527" s="40"/>
      <c r="G527" s="78" t="s">
        <v>76</v>
      </c>
      <c r="H527" s="39" t="s">
        <v>602</v>
      </c>
      <c r="I527" s="41"/>
      <c r="J527" s="42">
        <v>1</v>
      </c>
      <c r="K527" s="43">
        <v>50.1</v>
      </c>
      <c r="L527" s="43">
        <v>50.1</v>
      </c>
      <c r="M527" s="44">
        <f>IFERROR(N527+P527+Q527,0)</f>
        <v>1841200</v>
      </c>
      <c r="N527" s="43">
        <v>1025548.4</v>
      </c>
      <c r="O527" s="43">
        <v>0</v>
      </c>
      <c r="P527" s="43">
        <v>611738.7</v>
      </c>
      <c r="Q527" s="43">
        <v>203912.9</v>
      </c>
      <c r="R527" s="43">
        <v>1025548.4</v>
      </c>
      <c r="S527" s="43">
        <v>113453</v>
      </c>
      <c r="T527" s="43">
        <v>2374489.036575</v>
      </c>
      <c r="U527" s="45"/>
      <c r="V527" s="46"/>
      <c r="W527" s="46">
        <v>45947</v>
      </c>
      <c r="X527"/>
      <c r="Y527"/>
    </row>
    <row r="528" spans="1:25">
      <c r="A528" s="37">
        <v>2</v>
      </c>
      <c r="B528" s="38" t="s">
        <v>73</v>
      </c>
      <c r="C528" s="39" t="s">
        <v>388</v>
      </c>
      <c r="D528" s="39" t="s">
        <v>603</v>
      </c>
      <c r="E528" s="38"/>
      <c r="F528" s="40"/>
      <c r="G528" s="78" t="s">
        <v>76</v>
      </c>
      <c r="H528" s="39" t="s">
        <v>602</v>
      </c>
      <c r="I528" s="41"/>
      <c r="J528" s="42">
        <v>1</v>
      </c>
      <c r="K528" s="43">
        <v>70.9</v>
      </c>
      <c r="L528" s="43">
        <v>70.9</v>
      </c>
      <c r="M528" s="44">
        <f>IFERROR(N528+P528+Q528,0)</f>
        <v>2791500</v>
      </c>
      <c r="N528" s="43">
        <v>1554865.5</v>
      </c>
      <c r="O528" s="43">
        <v>0</v>
      </c>
      <c r="P528" s="43">
        <v>927475.87</v>
      </c>
      <c r="Q528" s="43">
        <v>309158.63</v>
      </c>
      <c r="R528" s="43">
        <v>1554865.5</v>
      </c>
      <c r="S528" s="43">
        <v>113453</v>
      </c>
      <c r="T528" s="43">
        <v>3360304.844175</v>
      </c>
      <c r="U528" s="45"/>
      <c r="V528" s="46"/>
      <c r="W528" s="46">
        <v>45954</v>
      </c>
      <c r="X528"/>
      <c r="Y528"/>
    </row>
    <row r="529" spans="1:25" customHeight="1" ht="30">
      <c r="A529" s="33"/>
      <c r="B529" s="74" t="s">
        <v>604</v>
      </c>
      <c r="C529" s="74"/>
      <c r="D529" s="74"/>
      <c r="E529" s="74"/>
      <c r="F529" s="74"/>
      <c r="G529" s="74"/>
      <c r="H529" s="74"/>
      <c r="I529" s="74"/>
      <c r="J529" s="34">
        <f>sum(J530:J548)</f>
        <v>19</v>
      </c>
      <c r="K529" s="35">
        <f>sum(K530:K548)</f>
        <v>908</v>
      </c>
      <c r="L529" s="35">
        <f>sum(L530:L548)</f>
        <v>892.4</v>
      </c>
      <c r="M529" s="35">
        <f>sum(M530:M548)</f>
        <v>39592488.14</v>
      </c>
      <c r="N529" s="35">
        <f>sum(N530:N548)</f>
        <v>22053015.88</v>
      </c>
      <c r="O529" s="35">
        <f>sum(O530:O548)</f>
        <v>0</v>
      </c>
      <c r="P529" s="35">
        <f>sum(P530:P548)</f>
        <v>13154604.16</v>
      </c>
      <c r="Q529" s="35">
        <f>sum(Q530:Q548)</f>
        <v>4384868.1</v>
      </c>
      <c r="R529" s="35">
        <f>sum(R530:R548)</f>
        <v>22053015.88</v>
      </c>
      <c r="S529" s="36" t="s">
        <v>68</v>
      </c>
      <c r="T529" s="36" t="s">
        <v>68</v>
      </c>
      <c r="U529" s="36" t="s">
        <v>68</v>
      </c>
      <c r="V529" s="36" t="s">
        <v>68</v>
      </c>
      <c r="W529" s="36" t="s">
        <v>68</v>
      </c>
      <c r="X529"/>
      <c r="Y529"/>
    </row>
    <row r="530" spans="1:25">
      <c r="A530" s="37">
        <v>1</v>
      </c>
      <c r="B530" s="38" t="s">
        <v>73</v>
      </c>
      <c r="C530" s="39" t="s">
        <v>403</v>
      </c>
      <c r="D530" s="39" t="s">
        <v>349</v>
      </c>
      <c r="E530" s="38"/>
      <c r="F530" s="40"/>
      <c r="G530" s="78" t="s">
        <v>76</v>
      </c>
      <c r="H530" s="39" t="s">
        <v>605</v>
      </c>
      <c r="I530" s="41"/>
      <c r="J530" s="42">
        <v>1</v>
      </c>
      <c r="K530" s="43">
        <v>54.4</v>
      </c>
      <c r="L530" s="43">
        <v>54.4</v>
      </c>
      <c r="M530" s="44">
        <f>IFERROR(N530+P530+Q530,0)</f>
        <v>2669313</v>
      </c>
      <c r="N530" s="43">
        <v>1486807.34</v>
      </c>
      <c r="O530" s="43">
        <v>0</v>
      </c>
      <c r="P530" s="43">
        <v>886879.24</v>
      </c>
      <c r="Q530" s="43">
        <v>295626.42</v>
      </c>
      <c r="R530" s="43">
        <v>1486807.34</v>
      </c>
      <c r="S530" s="43">
        <v>113453</v>
      </c>
      <c r="T530" s="43">
        <v>2578287.4968</v>
      </c>
      <c r="U530" s="45"/>
      <c r="V530" s="46"/>
      <c r="W530" s="46">
        <v>45933</v>
      </c>
      <c r="X530"/>
      <c r="Y530"/>
    </row>
    <row r="531" spans="1:25">
      <c r="A531" s="37">
        <v>2</v>
      </c>
      <c r="B531" s="38" t="s">
        <v>73</v>
      </c>
      <c r="C531" s="39" t="s">
        <v>403</v>
      </c>
      <c r="D531" s="39" t="s">
        <v>349</v>
      </c>
      <c r="E531" s="38"/>
      <c r="F531" s="40"/>
      <c r="G531" s="78" t="s">
        <v>76</v>
      </c>
      <c r="H531" s="39" t="s">
        <v>605</v>
      </c>
      <c r="I531" s="41"/>
      <c r="J531" s="42">
        <v>1</v>
      </c>
      <c r="K531" s="43">
        <v>66.1</v>
      </c>
      <c r="L531" s="43">
        <v>66.1</v>
      </c>
      <c r="M531" s="44">
        <f>IFERROR(N531+P531+Q531,0)</f>
        <v>2522100</v>
      </c>
      <c r="N531" s="43">
        <v>1404809.7</v>
      </c>
      <c r="O531" s="43">
        <v>0</v>
      </c>
      <c r="P531" s="43">
        <v>837967.72</v>
      </c>
      <c r="Q531" s="43">
        <v>279322.58</v>
      </c>
      <c r="R531" s="43">
        <v>1404809.7</v>
      </c>
      <c r="S531" s="43">
        <v>113453</v>
      </c>
      <c r="T531" s="43">
        <v>3132808.888575</v>
      </c>
      <c r="U531" s="45"/>
      <c r="V531" s="46"/>
      <c r="W531" s="46">
        <v>45932</v>
      </c>
      <c r="X531"/>
      <c r="Y531"/>
    </row>
    <row r="532" spans="1:25">
      <c r="A532" s="37">
        <v>3</v>
      </c>
      <c r="B532" s="38" t="s">
        <v>73</v>
      </c>
      <c r="C532" s="39" t="s">
        <v>403</v>
      </c>
      <c r="D532" s="39" t="s">
        <v>349</v>
      </c>
      <c r="E532" s="38"/>
      <c r="F532" s="40"/>
      <c r="G532" s="78" t="s">
        <v>76</v>
      </c>
      <c r="H532" s="39" t="s">
        <v>605</v>
      </c>
      <c r="I532" s="41"/>
      <c r="J532" s="42">
        <v>1</v>
      </c>
      <c r="K532" s="43">
        <v>32.3</v>
      </c>
      <c r="L532" s="43">
        <v>32.3</v>
      </c>
      <c r="M532" s="44">
        <f>IFERROR(N532+P532+Q532,0)</f>
        <v>698575</v>
      </c>
      <c r="N532" s="43">
        <v>389106.27</v>
      </c>
      <c r="O532" s="43">
        <v>0</v>
      </c>
      <c r="P532" s="43">
        <v>232101.54</v>
      </c>
      <c r="Q532" s="43">
        <v>77367.19</v>
      </c>
      <c r="R532" s="43">
        <v>389106.27</v>
      </c>
      <c r="S532" s="43">
        <v>113453</v>
      </c>
      <c r="T532" s="43">
        <v>1530858.201225</v>
      </c>
      <c r="U532" s="45"/>
      <c r="V532" s="46"/>
      <c r="W532" s="46">
        <v>45968</v>
      </c>
      <c r="X532"/>
      <c r="Y532"/>
    </row>
    <row r="533" spans="1:25">
      <c r="A533" s="37">
        <v>4</v>
      </c>
      <c r="B533" s="38" t="s">
        <v>73</v>
      </c>
      <c r="C533" s="39" t="s">
        <v>371</v>
      </c>
      <c r="D533" s="39" t="s">
        <v>349</v>
      </c>
      <c r="E533" s="38"/>
      <c r="F533" s="40"/>
      <c r="G533" s="78" t="s">
        <v>76</v>
      </c>
      <c r="H533" s="39" t="s">
        <v>605</v>
      </c>
      <c r="I533" s="41"/>
      <c r="J533" s="42">
        <v>1</v>
      </c>
      <c r="K533" s="43">
        <v>32.5</v>
      </c>
      <c r="L533" s="43">
        <v>32.5</v>
      </c>
      <c r="M533" s="44">
        <f>IFERROR(N533+P533+Q533,0)</f>
        <v>1757644.14</v>
      </c>
      <c r="N533" s="43">
        <v>979007.79</v>
      </c>
      <c r="O533" s="43">
        <v>0</v>
      </c>
      <c r="P533" s="43">
        <v>583977.26</v>
      </c>
      <c r="Q533" s="43">
        <v>194659.09</v>
      </c>
      <c r="R533" s="43">
        <v>979007.79</v>
      </c>
      <c r="S533" s="43">
        <v>113453</v>
      </c>
      <c r="T533" s="43">
        <v>1540337.199375</v>
      </c>
      <c r="U533" s="45"/>
      <c r="V533" s="46"/>
      <c r="W533" s="46">
        <v>45936</v>
      </c>
      <c r="X533"/>
      <c r="Y533"/>
    </row>
    <row r="534" spans="1:25">
      <c r="A534" s="37">
        <v>5</v>
      </c>
      <c r="B534" s="38" t="s">
        <v>73</v>
      </c>
      <c r="C534" s="39" t="s">
        <v>424</v>
      </c>
      <c r="D534" s="39" t="s">
        <v>349</v>
      </c>
      <c r="E534" s="38"/>
      <c r="F534" s="40"/>
      <c r="G534" s="78" t="s">
        <v>76</v>
      </c>
      <c r="H534" s="39" t="s">
        <v>605</v>
      </c>
      <c r="I534" s="41"/>
      <c r="J534" s="42">
        <v>1</v>
      </c>
      <c r="K534" s="43">
        <v>30.1</v>
      </c>
      <c r="L534" s="43">
        <v>30.1</v>
      </c>
      <c r="M534" s="44">
        <f>IFERROR(N534+P534+Q534,0)</f>
        <v>865720</v>
      </c>
      <c r="N534" s="43">
        <v>482206.04</v>
      </c>
      <c r="O534" s="43">
        <v>0</v>
      </c>
      <c r="P534" s="43">
        <v>287635.47</v>
      </c>
      <c r="Q534" s="43">
        <v>95878.49</v>
      </c>
      <c r="R534" s="43">
        <v>482206.04</v>
      </c>
      <c r="S534" s="43">
        <v>113453</v>
      </c>
      <c r="T534" s="43">
        <v>1426589.221575</v>
      </c>
      <c r="U534" s="45"/>
      <c r="V534" s="46"/>
      <c r="W534" s="46">
        <v>45940</v>
      </c>
      <c r="X534"/>
      <c r="Y534"/>
    </row>
    <row r="535" spans="1:25">
      <c r="A535" s="37">
        <v>6</v>
      </c>
      <c r="B535" s="38" t="s">
        <v>73</v>
      </c>
      <c r="C535" s="39" t="s">
        <v>133</v>
      </c>
      <c r="D535" s="39" t="s">
        <v>349</v>
      </c>
      <c r="E535" s="38"/>
      <c r="F535" s="40"/>
      <c r="G535" s="78" t="s">
        <v>76</v>
      </c>
      <c r="H535" s="39" t="s">
        <v>605</v>
      </c>
      <c r="I535" s="41"/>
      <c r="J535" s="42">
        <v>1</v>
      </c>
      <c r="K535" s="43">
        <v>48.4</v>
      </c>
      <c r="L535" s="43">
        <v>48.4</v>
      </c>
      <c r="M535" s="44">
        <f>IFERROR(N535+P535+Q535,0)</f>
        <v>2091200</v>
      </c>
      <c r="N535" s="43">
        <v>1164798.4</v>
      </c>
      <c r="O535" s="43">
        <v>0</v>
      </c>
      <c r="P535" s="43">
        <v>694801.2</v>
      </c>
      <c r="Q535" s="43">
        <v>231600.4</v>
      </c>
      <c r="R535" s="43">
        <v>1164798.4</v>
      </c>
      <c r="S535" s="43">
        <v>113453</v>
      </c>
      <c r="T535" s="43">
        <v>2293917.5523</v>
      </c>
      <c r="U535" s="45"/>
      <c r="V535" s="46"/>
      <c r="W535" s="46">
        <v>45972</v>
      </c>
      <c r="X535"/>
      <c r="Y535"/>
    </row>
    <row r="536" spans="1:25">
      <c r="A536" s="37">
        <v>7</v>
      </c>
      <c r="B536" s="38" t="s">
        <v>73</v>
      </c>
      <c r="C536" s="39" t="s">
        <v>139</v>
      </c>
      <c r="D536" s="39" t="s">
        <v>349</v>
      </c>
      <c r="E536" s="38"/>
      <c r="F536" s="40"/>
      <c r="G536" s="78" t="s">
        <v>76</v>
      </c>
      <c r="H536" s="39" t="s">
        <v>605</v>
      </c>
      <c r="I536" s="41"/>
      <c r="J536" s="42">
        <v>1</v>
      </c>
      <c r="K536" s="43">
        <v>52.8</v>
      </c>
      <c r="L536" s="43">
        <v>52.8</v>
      </c>
      <c r="M536" s="44">
        <f>IFERROR(N536+P536+Q536,0)</f>
        <v>2868048</v>
      </c>
      <c r="N536" s="43">
        <v>1597502.74</v>
      </c>
      <c r="O536" s="43">
        <v>0</v>
      </c>
      <c r="P536" s="43">
        <v>952908.94</v>
      </c>
      <c r="Q536" s="43">
        <v>317636.32</v>
      </c>
      <c r="R536" s="43">
        <v>1597502.74</v>
      </c>
      <c r="S536" s="43">
        <v>113453</v>
      </c>
      <c r="T536" s="43">
        <v>2502455.5116</v>
      </c>
      <c r="U536" s="45"/>
      <c r="V536" s="46"/>
      <c r="W536" s="46">
        <v>46001</v>
      </c>
      <c r="X536"/>
      <c r="Y536"/>
    </row>
    <row r="537" spans="1:25">
      <c r="A537" s="37">
        <v>8</v>
      </c>
      <c r="B537" s="38" t="s">
        <v>73</v>
      </c>
      <c r="C537" s="39" t="s">
        <v>139</v>
      </c>
      <c r="D537" s="39" t="s">
        <v>349</v>
      </c>
      <c r="E537" s="38"/>
      <c r="F537" s="40"/>
      <c r="G537" s="78" t="s">
        <v>76</v>
      </c>
      <c r="H537" s="39" t="s">
        <v>605</v>
      </c>
      <c r="I537" s="41"/>
      <c r="J537" s="42">
        <v>1</v>
      </c>
      <c r="K537" s="43">
        <v>42.8</v>
      </c>
      <c r="L537" s="43">
        <v>42.8</v>
      </c>
      <c r="M537" s="44">
        <f>IFERROR(N537+P537+Q537,0)</f>
        <v>2412569</v>
      </c>
      <c r="N537" s="43">
        <v>1343800.93</v>
      </c>
      <c r="O537" s="43">
        <v>0</v>
      </c>
      <c r="P537" s="43">
        <v>801576.05</v>
      </c>
      <c r="Q537" s="43">
        <v>267192.02</v>
      </c>
      <c r="R537" s="43">
        <v>1343800.93</v>
      </c>
      <c r="S537" s="43">
        <v>113453</v>
      </c>
      <c r="T537" s="43">
        <v>2028505.6041</v>
      </c>
      <c r="U537" s="45"/>
      <c r="V537" s="46"/>
      <c r="W537" s="46">
        <v>46001</v>
      </c>
      <c r="X537"/>
      <c r="Y537"/>
    </row>
    <row r="538" spans="1:25">
      <c r="A538" s="37">
        <v>9</v>
      </c>
      <c r="B538" s="38" t="s">
        <v>73</v>
      </c>
      <c r="C538" s="39" t="s">
        <v>169</v>
      </c>
      <c r="D538" s="39" t="s">
        <v>349</v>
      </c>
      <c r="E538" s="38"/>
      <c r="F538" s="40"/>
      <c r="G538" s="78" t="s">
        <v>76</v>
      </c>
      <c r="H538" s="39" t="s">
        <v>605</v>
      </c>
      <c r="I538" s="41"/>
      <c r="J538" s="42">
        <v>1</v>
      </c>
      <c r="K538" s="43">
        <v>41.9</v>
      </c>
      <c r="L538" s="43">
        <v>41.9</v>
      </c>
      <c r="M538" s="44">
        <f>IFERROR(N538+P538+Q538,0)</f>
        <v>1738675</v>
      </c>
      <c r="N538" s="43">
        <v>968441.97</v>
      </c>
      <c r="O538" s="43">
        <v>0</v>
      </c>
      <c r="P538" s="43">
        <v>577674.77</v>
      </c>
      <c r="Q538" s="43">
        <v>192558.26</v>
      </c>
      <c r="R538" s="43">
        <v>968441.97</v>
      </c>
      <c r="S538" s="43">
        <v>113453</v>
      </c>
      <c r="T538" s="43">
        <v>1985850.112425</v>
      </c>
      <c r="U538" s="45"/>
      <c r="V538" s="46"/>
      <c r="W538" s="46">
        <v>45978</v>
      </c>
      <c r="X538"/>
      <c r="Y538"/>
    </row>
    <row r="539" spans="1:25">
      <c r="A539" s="37">
        <v>10</v>
      </c>
      <c r="B539" s="38" t="s">
        <v>73</v>
      </c>
      <c r="C539" s="39" t="s">
        <v>191</v>
      </c>
      <c r="D539" s="39" t="s">
        <v>349</v>
      </c>
      <c r="E539" s="38"/>
      <c r="F539" s="40"/>
      <c r="G539" s="78" t="s">
        <v>76</v>
      </c>
      <c r="H539" s="39" t="s">
        <v>605</v>
      </c>
      <c r="I539" s="41"/>
      <c r="J539" s="42">
        <v>1</v>
      </c>
      <c r="K539" s="43">
        <v>58.9</v>
      </c>
      <c r="L539" s="43">
        <v>58.9</v>
      </c>
      <c r="M539" s="44">
        <f>IFERROR(N539+P539+Q539,0)</f>
        <v>2380575</v>
      </c>
      <c r="N539" s="43">
        <v>1325980.27</v>
      </c>
      <c r="O539" s="43">
        <v>0</v>
      </c>
      <c r="P539" s="43">
        <v>790946.05</v>
      </c>
      <c r="Q539" s="43">
        <v>263648.68</v>
      </c>
      <c r="R539" s="43">
        <v>1325980.27</v>
      </c>
      <c r="S539" s="43">
        <v>113453</v>
      </c>
      <c r="T539" s="43">
        <v>2791564.955175</v>
      </c>
      <c r="U539" s="45"/>
      <c r="V539" s="46"/>
      <c r="W539" s="46">
        <v>45978</v>
      </c>
      <c r="X539"/>
      <c r="Y539"/>
    </row>
    <row r="540" spans="1:25">
      <c r="A540" s="37">
        <v>11</v>
      </c>
      <c r="B540" s="38" t="s">
        <v>73</v>
      </c>
      <c r="C540" s="39" t="s">
        <v>191</v>
      </c>
      <c r="D540" s="39" t="s">
        <v>349</v>
      </c>
      <c r="E540" s="38"/>
      <c r="F540" s="40"/>
      <c r="G540" s="78" t="s">
        <v>76</v>
      </c>
      <c r="H540" s="39" t="s">
        <v>605</v>
      </c>
      <c r="I540" s="41"/>
      <c r="J540" s="42">
        <v>1</v>
      </c>
      <c r="K540" s="43">
        <v>41.9</v>
      </c>
      <c r="L540" s="43">
        <v>41.9</v>
      </c>
      <c r="M540" s="44">
        <f>IFERROR(N540+P540+Q540,0)</f>
        <v>2183163</v>
      </c>
      <c r="N540" s="43">
        <v>1216021.79</v>
      </c>
      <c r="O540" s="43">
        <v>0</v>
      </c>
      <c r="P540" s="43">
        <v>725355.91</v>
      </c>
      <c r="Q540" s="43">
        <v>241785.3</v>
      </c>
      <c r="R540" s="43">
        <v>1216021.79</v>
      </c>
      <c r="S540" s="43">
        <v>113453</v>
      </c>
      <c r="T540" s="43">
        <v>1985850.112425</v>
      </c>
      <c r="U540" s="45"/>
      <c r="V540" s="46"/>
      <c r="W540" s="46">
        <v>45978</v>
      </c>
      <c r="X540"/>
      <c r="Y540"/>
    </row>
    <row r="541" spans="1:25">
      <c r="A541" s="37">
        <v>12</v>
      </c>
      <c r="B541" s="38" t="s">
        <v>73</v>
      </c>
      <c r="C541" s="39" t="s">
        <v>199</v>
      </c>
      <c r="D541" s="39" t="s">
        <v>349</v>
      </c>
      <c r="E541" s="38"/>
      <c r="F541" s="40"/>
      <c r="G541" s="78" t="s">
        <v>76</v>
      </c>
      <c r="H541" s="39" t="s">
        <v>605</v>
      </c>
      <c r="I541" s="41"/>
      <c r="J541" s="42">
        <v>1</v>
      </c>
      <c r="K541" s="43">
        <v>44</v>
      </c>
      <c r="L541" s="43">
        <v>44</v>
      </c>
      <c r="M541" s="44">
        <f>IFERROR(N541+P541+Q541,0)</f>
        <v>1953093</v>
      </c>
      <c r="N541" s="43">
        <v>1087872.8</v>
      </c>
      <c r="O541" s="43">
        <v>0</v>
      </c>
      <c r="P541" s="43">
        <v>648915.15</v>
      </c>
      <c r="Q541" s="43">
        <v>216305.05</v>
      </c>
      <c r="R541" s="43">
        <v>1087872.8</v>
      </c>
      <c r="S541" s="43">
        <v>113453</v>
      </c>
      <c r="T541" s="43">
        <v>2085379.593</v>
      </c>
      <c r="U541" s="45"/>
      <c r="V541" s="46"/>
      <c r="W541" s="46">
        <v>45979</v>
      </c>
      <c r="X541"/>
      <c r="Y541"/>
    </row>
    <row r="542" spans="1:25">
      <c r="A542" s="37">
        <v>13</v>
      </c>
      <c r="B542" s="38" t="s">
        <v>73</v>
      </c>
      <c r="C542" s="39" t="s">
        <v>606</v>
      </c>
      <c r="D542" s="39" t="s">
        <v>607</v>
      </c>
      <c r="E542" s="38"/>
      <c r="F542" s="40"/>
      <c r="G542" s="78" t="s">
        <v>76</v>
      </c>
      <c r="H542" s="39" t="s">
        <v>605</v>
      </c>
      <c r="I542" s="41"/>
      <c r="J542" s="42">
        <v>1</v>
      </c>
      <c r="K542" s="43">
        <v>36.2</v>
      </c>
      <c r="L542" s="43">
        <v>36.2</v>
      </c>
      <c r="M542" s="44">
        <f>IFERROR(N542+P542+Q542,0)</f>
        <v>1412200</v>
      </c>
      <c r="N542" s="43">
        <v>786595.4</v>
      </c>
      <c r="O542" s="43">
        <v>0</v>
      </c>
      <c r="P542" s="43">
        <v>469203.45</v>
      </c>
      <c r="Q542" s="43">
        <v>156401.15</v>
      </c>
      <c r="R542" s="43">
        <v>786595.4</v>
      </c>
      <c r="S542" s="43">
        <v>113453</v>
      </c>
      <c r="T542" s="43">
        <v>1715698.66515</v>
      </c>
      <c r="U542" s="45"/>
      <c r="V542" s="46"/>
      <c r="W542" s="46">
        <v>45978</v>
      </c>
      <c r="X542"/>
      <c r="Y542"/>
    </row>
    <row r="543" spans="1:25">
      <c r="A543" s="37">
        <v>14</v>
      </c>
      <c r="B543" s="38" t="s">
        <v>73</v>
      </c>
      <c r="C543" s="39" t="s">
        <v>606</v>
      </c>
      <c r="D543" s="39" t="s">
        <v>608</v>
      </c>
      <c r="E543" s="38"/>
      <c r="F543" s="40"/>
      <c r="G543" s="78" t="s">
        <v>76</v>
      </c>
      <c r="H543" s="39" t="s">
        <v>605</v>
      </c>
      <c r="I543" s="41"/>
      <c r="J543" s="42">
        <v>1</v>
      </c>
      <c r="K543" s="43">
        <v>56.1</v>
      </c>
      <c r="L543" s="43">
        <v>56.1</v>
      </c>
      <c r="M543" s="44">
        <f>IFERROR(N543+P543+Q543,0)</f>
        <v>2030200</v>
      </c>
      <c r="N543" s="43">
        <v>1130821.4</v>
      </c>
      <c r="O543" s="43">
        <v>0</v>
      </c>
      <c r="P543" s="43">
        <v>674533.95</v>
      </c>
      <c r="Q543" s="43">
        <v>224844.65</v>
      </c>
      <c r="R543" s="43">
        <v>1130821.4</v>
      </c>
      <c r="S543" s="43">
        <v>113453</v>
      </c>
      <c r="T543" s="43">
        <v>2658858.981075</v>
      </c>
      <c r="U543" s="45"/>
      <c r="V543" s="46"/>
      <c r="W543" s="46">
        <v>45978</v>
      </c>
      <c r="X543"/>
      <c r="Y543"/>
    </row>
    <row r="544" spans="1:25">
      <c r="A544" s="37">
        <v>15</v>
      </c>
      <c r="B544" s="38" t="s">
        <v>73</v>
      </c>
      <c r="C544" s="39" t="s">
        <v>296</v>
      </c>
      <c r="D544" s="39" t="s">
        <v>349</v>
      </c>
      <c r="E544" s="38"/>
      <c r="F544" s="40"/>
      <c r="G544" s="78" t="s">
        <v>76</v>
      </c>
      <c r="H544" s="39" t="s">
        <v>605</v>
      </c>
      <c r="I544" s="41"/>
      <c r="J544" s="42">
        <v>1</v>
      </c>
      <c r="K544" s="43">
        <v>67.2</v>
      </c>
      <c r="L544" s="43">
        <v>67.2</v>
      </c>
      <c r="M544" s="44">
        <f>IFERROR(N544+P544+Q544,0)</f>
        <v>2838694</v>
      </c>
      <c r="N544" s="43">
        <v>1581152.56</v>
      </c>
      <c r="O544" s="43">
        <v>0</v>
      </c>
      <c r="P544" s="43">
        <v>943156.08</v>
      </c>
      <c r="Q544" s="43">
        <v>314385.36</v>
      </c>
      <c r="R544" s="43">
        <v>1581152.56</v>
      </c>
      <c r="S544" s="43">
        <v>113453</v>
      </c>
      <c r="T544" s="43">
        <v>3184943.3784</v>
      </c>
      <c r="U544" s="45"/>
      <c r="V544" s="46"/>
      <c r="W544" s="46">
        <v>45958</v>
      </c>
      <c r="X544"/>
      <c r="Y544"/>
    </row>
    <row r="545" spans="1:25">
      <c r="A545" s="37">
        <v>16</v>
      </c>
      <c r="B545" s="38" t="s">
        <v>73</v>
      </c>
      <c r="C545" s="39" t="s">
        <v>609</v>
      </c>
      <c r="D545" s="39" t="s">
        <v>349</v>
      </c>
      <c r="E545" s="38"/>
      <c r="F545" s="40"/>
      <c r="G545" s="78" t="s">
        <v>76</v>
      </c>
      <c r="H545" s="39" t="s">
        <v>605</v>
      </c>
      <c r="I545" s="41"/>
      <c r="J545" s="42">
        <v>1</v>
      </c>
      <c r="K545" s="43">
        <v>24.5</v>
      </c>
      <c r="L545" s="43">
        <v>24.5</v>
      </c>
      <c r="M545" s="44">
        <f>IFERROR(N545+P545+Q545,0)</f>
        <v>566375</v>
      </c>
      <c r="N545" s="43">
        <v>315470.87</v>
      </c>
      <c r="O545" s="43">
        <v>0</v>
      </c>
      <c r="P545" s="43">
        <v>188178.09</v>
      </c>
      <c r="Q545" s="43">
        <v>62726.04</v>
      </c>
      <c r="R545" s="43">
        <v>315470.87</v>
      </c>
      <c r="S545" s="43">
        <v>113453</v>
      </c>
      <c r="T545" s="43">
        <v>1161177.273375</v>
      </c>
      <c r="U545" s="45"/>
      <c r="V545" s="46"/>
      <c r="W545" s="46">
        <v>45947</v>
      </c>
      <c r="X545"/>
      <c r="Y545"/>
    </row>
    <row r="546" spans="1:25">
      <c r="A546" s="37">
        <v>17</v>
      </c>
      <c r="B546" s="38" t="s">
        <v>73</v>
      </c>
      <c r="C546" s="39" t="s">
        <v>609</v>
      </c>
      <c r="D546" s="39" t="s">
        <v>349</v>
      </c>
      <c r="E546" s="38"/>
      <c r="F546" s="40"/>
      <c r="G546" s="78" t="s">
        <v>76</v>
      </c>
      <c r="H546" s="39" t="s">
        <v>605</v>
      </c>
      <c r="I546" s="41"/>
      <c r="J546" s="42">
        <v>1</v>
      </c>
      <c r="K546" s="43">
        <v>53.8</v>
      </c>
      <c r="L546" s="43">
        <v>53.8</v>
      </c>
      <c r="M546" s="44">
        <f>IFERROR(N546+P546+Q546,0)</f>
        <v>2724344</v>
      </c>
      <c r="N546" s="43">
        <v>1517459.61</v>
      </c>
      <c r="O546" s="43">
        <v>0</v>
      </c>
      <c r="P546" s="43">
        <v>905163.29</v>
      </c>
      <c r="Q546" s="43">
        <v>301721.1</v>
      </c>
      <c r="R546" s="43">
        <v>1517459.61</v>
      </c>
      <c r="S546" s="43">
        <v>113453</v>
      </c>
      <c r="T546" s="43">
        <v>2549850.50235</v>
      </c>
      <c r="U546" s="45"/>
      <c r="V546" s="46"/>
      <c r="W546" s="46">
        <v>45931</v>
      </c>
      <c r="X546"/>
      <c r="Y546"/>
    </row>
    <row r="547" spans="1:25">
      <c r="A547" s="37">
        <v>18</v>
      </c>
      <c r="B547" s="38" t="s">
        <v>345</v>
      </c>
      <c r="C547" s="39" t="s">
        <v>264</v>
      </c>
      <c r="D547" s="39">
        <v>25009685</v>
      </c>
      <c r="E547" s="38"/>
      <c r="F547" s="40"/>
      <c r="G547" s="78" t="s">
        <v>76</v>
      </c>
      <c r="H547" s="39" t="s">
        <v>605</v>
      </c>
      <c r="I547" s="41" t="s">
        <v>610</v>
      </c>
      <c r="J547" s="42">
        <v>1</v>
      </c>
      <c r="K547" s="43">
        <v>62.2</v>
      </c>
      <c r="L547" s="43">
        <v>54.2</v>
      </c>
      <c r="M547" s="44">
        <f>IFERROR(N547+P547+Q547,0)</f>
        <v>2980000</v>
      </c>
      <c r="N547" s="43">
        <v>1659860</v>
      </c>
      <c r="O547" s="43">
        <v>0</v>
      </c>
      <c r="P547" s="43">
        <v>990105</v>
      </c>
      <c r="Q547" s="43">
        <v>330035</v>
      </c>
      <c r="R547" s="43">
        <v>1659860</v>
      </c>
      <c r="S547" s="43">
        <v>135517</v>
      </c>
      <c r="T547" s="43">
        <v>3521280.50385</v>
      </c>
      <c r="U547" s="45">
        <v>4</v>
      </c>
      <c r="V547" s="46">
        <v>32813</v>
      </c>
      <c r="W547" s="46">
        <v>46010</v>
      </c>
      <c r="X547"/>
      <c r="Y547"/>
    </row>
    <row r="548" spans="1:25">
      <c r="A548" s="37">
        <v>19</v>
      </c>
      <c r="B548" s="38" t="s">
        <v>345</v>
      </c>
      <c r="C548" s="39" t="s">
        <v>264</v>
      </c>
      <c r="D548" s="39">
        <v>25009684</v>
      </c>
      <c r="E548" s="38"/>
      <c r="F548" s="40"/>
      <c r="G548" s="78" t="s">
        <v>76</v>
      </c>
      <c r="H548" s="39" t="s">
        <v>605</v>
      </c>
      <c r="I548" s="41" t="s">
        <v>611</v>
      </c>
      <c r="J548" s="42">
        <v>1</v>
      </c>
      <c r="K548" s="43">
        <v>61.9</v>
      </c>
      <c r="L548" s="43">
        <v>54.3</v>
      </c>
      <c r="M548" s="44">
        <f>IFERROR(N548+P548+Q548,0)</f>
        <v>2900000</v>
      </c>
      <c r="N548" s="43">
        <v>1615300</v>
      </c>
      <c r="O548" s="43">
        <v>0</v>
      </c>
      <c r="P548" s="43">
        <v>963525</v>
      </c>
      <c r="Q548" s="43">
        <v>321175</v>
      </c>
      <c r="R548" s="43">
        <v>1615300</v>
      </c>
      <c r="S548" s="43">
        <v>135517</v>
      </c>
      <c r="T548" s="43">
        <v>3504296.835825</v>
      </c>
      <c r="U548" s="45">
        <v>4</v>
      </c>
      <c r="V548" s="46">
        <v>34700</v>
      </c>
      <c r="W548" s="46">
        <v>46014</v>
      </c>
      <c r="X548"/>
      <c r="Y548"/>
    </row>
    <row r="549" spans="1: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</row>
    <row r="550" spans="1:25" customHeight="1" ht="15.75">
      <c r="A550" s="75" t="s">
        <v>612</v>
      </c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28"/>
      <c r="O550" s="28"/>
      <c r="P550" s="28"/>
      <c r="Q550" s="47"/>
      <c r="R550" s="47"/>
      <c r="S550" s="47"/>
      <c r="T550" s="48"/>
      <c r="U550" s="48"/>
      <c r="V550" s="48"/>
      <c r="W550" s="28"/>
      <c r="X550"/>
      <c r="Y550"/>
    </row>
    <row r="551" spans="1:25" customHeight="1" ht="15.75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49"/>
      <c r="O551" s="49"/>
      <c r="P551" s="49"/>
      <c r="Q551" s="50"/>
      <c r="R551" s="51"/>
      <c r="S551" s="51"/>
      <c r="T551" s="76" t="s">
        <v>35</v>
      </c>
      <c r="U551" s="76"/>
      <c r="V551" s="76"/>
      <c r="W551" s="76"/>
      <c r="X551"/>
      <c r="Y551"/>
    </row>
    <row r="552" spans="1:25" customHeight="1" ht="15.7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52" t="s">
        <v>36</v>
      </c>
      <c r="R552" s="53"/>
      <c r="S552" s="53"/>
      <c r="T552" s="77" t="s">
        <v>613</v>
      </c>
      <c r="U552" s="77"/>
      <c r="V552" s="77"/>
      <c r="W552" s="77"/>
      <c r="X552"/>
      <c r="Y552"/>
    </row>
    <row r="553" spans="1:2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T7:T11"/>
    <mergeCell ref="U7:U12"/>
    <mergeCell ref="V7:V12"/>
    <mergeCell ref="W7:W12"/>
    <mergeCell ref="B9:B12"/>
    <mergeCell ref="C9:C12"/>
    <mergeCell ref="D9:D12"/>
    <mergeCell ref="E9:E12"/>
    <mergeCell ref="F9:F12"/>
    <mergeCell ref="G9:G12"/>
    <mergeCell ref="H9:H12"/>
    <mergeCell ref="I9:I12"/>
    <mergeCell ref="M9:M11"/>
    <mergeCell ref="N9:Q9"/>
    <mergeCell ref="N10:N11"/>
    <mergeCell ref="P10:P11"/>
    <mergeCell ref="K7:K11"/>
    <mergeCell ref="L7:L11"/>
    <mergeCell ref="M7:Q8"/>
    <mergeCell ref="R7:R11"/>
    <mergeCell ref="S7:S11"/>
    <mergeCell ref="Q10:Q11"/>
    <mergeCell ref="A5:D5"/>
    <mergeCell ref="E5:J5"/>
    <mergeCell ref="A7:A12"/>
    <mergeCell ref="B7:D8"/>
    <mergeCell ref="E7:G8"/>
    <mergeCell ref="H7:I8"/>
    <mergeCell ref="J7:J11"/>
    <mergeCell ref="R1:W1"/>
    <mergeCell ref="A2:W2"/>
    <mergeCell ref="A3:W3"/>
    <mergeCell ref="A4:D4"/>
    <mergeCell ref="E4:J4"/>
    <mergeCell ref="B14:I14"/>
    <mergeCell ref="B15:I15"/>
    <mergeCell ref="A16:W16"/>
    <mergeCell ref="B17:I17"/>
    <mergeCell ref="B18:I18"/>
    <mergeCell ref="B197:I197"/>
    <mergeCell ref="B208:I208"/>
    <mergeCell ref="B220:I220"/>
    <mergeCell ref="B227:I227"/>
    <mergeCell ref="B253:I253"/>
    <mergeCell ref="B259:I259"/>
    <mergeCell ref="B271:I271"/>
    <mergeCell ref="B277:I277"/>
    <mergeCell ref="B279:I279"/>
    <mergeCell ref="B286:I286"/>
    <mergeCell ref="B292:I292"/>
    <mergeCell ref="B296:I296"/>
    <mergeCell ref="B301:I301"/>
    <mergeCell ref="B306:I306"/>
    <mergeCell ref="B377:I377"/>
    <mergeCell ref="B386:I386"/>
    <mergeCell ref="B396:I396"/>
    <mergeCell ref="B404:I404"/>
    <mergeCell ref="B415:I415"/>
    <mergeCell ref="B420:I420"/>
    <mergeCell ref="B440:I440"/>
    <mergeCell ref="B445:I445"/>
    <mergeCell ref="B452:I452"/>
    <mergeCell ref="B475:I475"/>
    <mergeCell ref="B483:I483"/>
    <mergeCell ref="B517:I517"/>
    <mergeCell ref="B521:I521"/>
    <mergeCell ref="B526:I526"/>
    <mergeCell ref="B529:I529"/>
    <mergeCell ref="A550:M551"/>
    <mergeCell ref="T551:W551"/>
    <mergeCell ref="T552:W552"/>
  </mergeCells>
  <printOptions gridLines="false" gridLinesSet="true"/>
  <pageMargins left="0.31496062992126" right="0.31496062992126" top="0.35433070866142" bottom="0.35433070866142" header="0" footer="0"/>
  <pageSetup paperSize="9" orientation="landscape" scale="28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67"/>
  <sheetViews>
    <sheetView tabSelected="0" workbookViewId="0" zoomScale="85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54.42578125" customWidth="true" style="0"/>
    <col min="3" max="3" width="15.140625" customWidth="true" style="0"/>
    <col min="4" max="4" width="15.140625" customWidth="true" style="0"/>
    <col min="5" max="5" width="15.140625" customWidth="true" style="0"/>
    <col min="6" max="6" width="15.140625" customWidth="true" style="0"/>
    <col min="7" max="7" width="15.140625" customWidth="true" style="0"/>
    <col min="8" max="8" width="15.1406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2" customWidth="true" style="0"/>
    <col min="20" max="20" width="22" customWidth="true" style="0"/>
  </cols>
  <sheetData>
    <row r="1" spans="1:22" customHeight="1" ht="7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79" t="s">
        <v>614</v>
      </c>
      <c r="T1" s="79"/>
      <c r="U1"/>
      <c r="V1"/>
    </row>
    <row r="2" spans="1:22" customHeight="1" ht="45">
      <c r="A2" s="80" t="s">
        <v>615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/>
      <c r="V2"/>
    </row>
    <row r="3" spans="1:22" customHeight="1" ht="18.75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3"/>
      <c r="U3"/>
      <c r="V3"/>
    </row>
    <row r="4" spans="1:22" customHeight="1" ht="18.75">
      <c r="A4" s="81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3"/>
      <c r="U4"/>
      <c r="V4"/>
    </row>
    <row r="5" spans="1:22" customHeight="1" ht="18.7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/>
      <c r="V5"/>
    </row>
    <row r="6" spans="1:22" customHeight="1" ht="30">
      <c r="A6" s="85" t="s">
        <v>2</v>
      </c>
      <c r="B6" s="86"/>
      <c r="C6" s="86"/>
      <c r="D6" s="86"/>
      <c r="E6" s="86"/>
      <c r="F6" s="87" t="s">
        <v>3</v>
      </c>
      <c r="G6" s="87"/>
      <c r="H6" s="87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/>
      <c r="V6"/>
    </row>
    <row r="7" spans="1:22" customHeight="1" ht="30">
      <c r="A7" s="85" t="s">
        <v>4</v>
      </c>
      <c r="B7" s="86"/>
      <c r="C7" s="86"/>
      <c r="D7" s="86"/>
      <c r="E7" s="86"/>
      <c r="F7" s="88" t="s">
        <v>5</v>
      </c>
      <c r="G7" s="88"/>
      <c r="H7" s="88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/>
      <c r="V7"/>
    </row>
    <row r="8" spans="1:22" customHeight="1" ht="12.75">
      <c r="A8" s="85"/>
      <c r="B8" s="86"/>
      <c r="C8" s="86"/>
      <c r="D8" s="86"/>
      <c r="E8" s="86"/>
      <c r="F8" s="86"/>
      <c r="G8" s="86"/>
      <c r="H8" s="86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/>
      <c r="V8"/>
    </row>
    <row r="9" spans="1:22" customHeight="1" ht="12.75">
      <c r="A9" s="85"/>
      <c r="B9" s="86"/>
      <c r="C9" s="86"/>
      <c r="D9" s="86"/>
      <c r="E9" s="86"/>
      <c r="F9" s="86"/>
      <c r="G9" s="86"/>
      <c r="H9" s="86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/>
      <c r="V9"/>
    </row>
    <row r="10" spans="1:22" customHeight="1" ht="25.5">
      <c r="A10" s="89" t="s">
        <v>6</v>
      </c>
      <c r="B10" s="90" t="s">
        <v>616</v>
      </c>
      <c r="C10" s="91" t="s">
        <v>617</v>
      </c>
      <c r="D10" s="92"/>
      <c r="E10" s="93"/>
      <c r="F10" s="91" t="s">
        <v>618</v>
      </c>
      <c r="G10" s="92"/>
      <c r="H10" s="93"/>
      <c r="I10" s="91" t="s">
        <v>619</v>
      </c>
      <c r="J10" s="92"/>
      <c r="K10" s="92"/>
      <c r="L10" s="93"/>
      <c r="M10" s="91" t="s">
        <v>620</v>
      </c>
      <c r="N10" s="92"/>
      <c r="O10" s="92"/>
      <c r="P10" s="91" t="s">
        <v>30</v>
      </c>
      <c r="Q10" s="92"/>
      <c r="R10" s="92"/>
      <c r="S10" s="92"/>
      <c r="T10" s="93"/>
      <c r="U10"/>
      <c r="V10"/>
    </row>
    <row r="11" spans="1:22" customHeight="1" ht="24">
      <c r="A11" s="89"/>
      <c r="B11" s="90"/>
      <c r="C11" s="94"/>
      <c r="D11" s="95"/>
      <c r="E11" s="96"/>
      <c r="F11" s="94"/>
      <c r="G11" s="95"/>
      <c r="H11" s="96"/>
      <c r="I11" s="94"/>
      <c r="J11" s="95"/>
      <c r="K11" s="95"/>
      <c r="L11" s="96"/>
      <c r="M11" s="97"/>
      <c r="N11" s="98"/>
      <c r="O11" s="98"/>
      <c r="P11" s="99" t="s">
        <v>621</v>
      </c>
      <c r="Q11" s="100" t="s">
        <v>62</v>
      </c>
      <c r="R11" s="101"/>
      <c r="S11" s="101"/>
      <c r="T11" s="102"/>
      <c r="U11"/>
      <c r="V11"/>
    </row>
    <row r="12" spans="1:22" customHeight="1" ht="41.25">
      <c r="A12" s="89"/>
      <c r="B12" s="90"/>
      <c r="C12" s="103" t="s">
        <v>622</v>
      </c>
      <c r="D12" s="103" t="s">
        <v>623</v>
      </c>
      <c r="E12" s="103" t="s">
        <v>624</v>
      </c>
      <c r="F12" s="103" t="s">
        <v>622</v>
      </c>
      <c r="G12" s="103" t="s">
        <v>623</v>
      </c>
      <c r="H12" s="103" t="s">
        <v>624</v>
      </c>
      <c r="I12" s="104" t="s">
        <v>625</v>
      </c>
      <c r="J12" s="90" t="s">
        <v>62</v>
      </c>
      <c r="K12" s="105"/>
      <c r="L12" s="106"/>
      <c r="M12" s="99" t="s">
        <v>621</v>
      </c>
      <c r="N12" s="100" t="s">
        <v>62</v>
      </c>
      <c r="O12" s="102"/>
      <c r="P12" s="107"/>
      <c r="Q12" s="100" t="s">
        <v>626</v>
      </c>
      <c r="R12" s="102"/>
      <c r="S12" s="100" t="s">
        <v>627</v>
      </c>
      <c r="T12" s="102"/>
      <c r="U12"/>
      <c r="V12"/>
    </row>
    <row r="13" spans="1:22" customHeight="1" ht="27">
      <c r="A13" s="108"/>
      <c r="B13" s="100"/>
      <c r="C13" s="103"/>
      <c r="D13" s="103"/>
      <c r="E13" s="103"/>
      <c r="F13" s="103"/>
      <c r="G13" s="103"/>
      <c r="H13" s="103"/>
      <c r="I13" s="109"/>
      <c r="J13" s="99" t="s">
        <v>628</v>
      </c>
      <c r="K13" s="99" t="s">
        <v>629</v>
      </c>
      <c r="L13" s="99" t="s">
        <v>630</v>
      </c>
      <c r="M13" s="107"/>
      <c r="N13" s="99" t="s">
        <v>631</v>
      </c>
      <c r="O13" s="99" t="s">
        <v>632</v>
      </c>
      <c r="P13" s="107"/>
      <c r="Q13" s="99" t="s">
        <v>633</v>
      </c>
      <c r="R13" s="99" t="s">
        <v>634</v>
      </c>
      <c r="S13" s="99" t="s">
        <v>633</v>
      </c>
      <c r="T13" s="99" t="s">
        <v>634</v>
      </c>
      <c r="U13"/>
      <c r="V13"/>
    </row>
    <row r="14" spans="1:22" customHeight="1" ht="126.75">
      <c r="A14" s="108"/>
      <c r="B14" s="100"/>
      <c r="C14" s="103"/>
      <c r="D14" s="103"/>
      <c r="E14" s="103"/>
      <c r="F14" s="103"/>
      <c r="G14" s="103"/>
      <c r="H14" s="103"/>
      <c r="I14" s="110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/>
      <c r="V14"/>
    </row>
    <row r="15" spans="1:22" customHeight="1" ht="20.25">
      <c r="A15" s="108"/>
      <c r="B15" s="108"/>
      <c r="C15" s="111" t="s">
        <v>635</v>
      </c>
      <c r="D15" s="111" t="s">
        <v>16</v>
      </c>
      <c r="E15" s="111" t="s">
        <v>636</v>
      </c>
      <c r="F15" s="111" t="s">
        <v>635</v>
      </c>
      <c r="G15" s="111" t="s">
        <v>16</v>
      </c>
      <c r="H15" s="111" t="s">
        <v>636</v>
      </c>
      <c r="I15" s="89" t="s">
        <v>26</v>
      </c>
      <c r="J15" s="111" t="s">
        <v>26</v>
      </c>
      <c r="K15" s="111" t="s">
        <v>26</v>
      </c>
      <c r="L15" s="89" t="s">
        <v>26</v>
      </c>
      <c r="M15" s="111" t="s">
        <v>26</v>
      </c>
      <c r="N15" s="111" t="s">
        <v>26</v>
      </c>
      <c r="O15" s="111" t="s">
        <v>26</v>
      </c>
      <c r="P15" s="111" t="s">
        <v>26</v>
      </c>
      <c r="Q15" s="111" t="s">
        <v>26</v>
      </c>
      <c r="R15" s="111" t="s">
        <v>26</v>
      </c>
      <c r="S15" s="111" t="s">
        <v>26</v>
      </c>
      <c r="T15" s="111" t="s">
        <v>26</v>
      </c>
      <c r="U15"/>
      <c r="V15"/>
    </row>
    <row r="16" spans="1:22" customHeight="1" ht="20.25">
      <c r="A16" s="89">
        <v>1</v>
      </c>
      <c r="B16" s="89">
        <v>2</v>
      </c>
      <c r="C16" s="89">
        <v>3</v>
      </c>
      <c r="D16" s="89">
        <v>4</v>
      </c>
      <c r="E16" s="89">
        <v>5</v>
      </c>
      <c r="F16" s="89">
        <v>6</v>
      </c>
      <c r="G16" s="89">
        <v>7</v>
      </c>
      <c r="H16" s="89">
        <v>8</v>
      </c>
      <c r="I16" s="89">
        <v>9</v>
      </c>
      <c r="J16" s="89">
        <v>10</v>
      </c>
      <c r="K16" s="89">
        <v>11</v>
      </c>
      <c r="L16" s="89">
        <v>12</v>
      </c>
      <c r="M16" s="89">
        <v>13</v>
      </c>
      <c r="N16" s="89">
        <v>14</v>
      </c>
      <c r="O16" s="89">
        <v>15</v>
      </c>
      <c r="P16" s="89">
        <v>16</v>
      </c>
      <c r="Q16" s="89">
        <v>17</v>
      </c>
      <c r="R16" s="89">
        <v>18</v>
      </c>
      <c r="S16" s="89">
        <v>19</v>
      </c>
      <c r="T16" s="89">
        <v>20</v>
      </c>
      <c r="U16"/>
      <c r="V16"/>
    </row>
    <row r="17" spans="1:22">
      <c r="A17" s="112"/>
      <c r="B17" s="113" t="s">
        <v>67</v>
      </c>
      <c r="C17" s="114">
        <v>838</v>
      </c>
      <c r="D17" s="114">
        <v>376</v>
      </c>
      <c r="E17" s="115">
        <v>14289.68</v>
      </c>
      <c r="F17" s="114">
        <v>0</v>
      </c>
      <c r="G17" s="114">
        <v>0</v>
      </c>
      <c r="H17" s="115">
        <v>0</v>
      </c>
      <c r="I17" s="115">
        <f>IFERROR(J17+K17+L17,0)</f>
        <v>774933157.83</v>
      </c>
      <c r="J17" s="115">
        <v>431637768.82</v>
      </c>
      <c r="K17" s="115">
        <v>218662201.92</v>
      </c>
      <c r="L17" s="115">
        <v>124633187.09</v>
      </c>
      <c r="M17" s="115">
        <f>IFERROR(N17+O17,0)</f>
        <v>24176834.3</v>
      </c>
      <c r="N17" s="115">
        <v>0</v>
      </c>
      <c r="O17" s="115">
        <v>24176834.3</v>
      </c>
      <c r="P17" s="115">
        <f>IFERROR(Q17+R17+S17+T17,0)</f>
        <v>0</v>
      </c>
      <c r="Q17" s="115">
        <v>0</v>
      </c>
      <c r="R17" s="115">
        <v>0</v>
      </c>
      <c r="S17" s="115">
        <v>0</v>
      </c>
      <c r="T17" s="115">
        <v>0</v>
      </c>
      <c r="U17"/>
      <c r="V17"/>
    </row>
    <row r="18" spans="1:22">
      <c r="A18" s="116"/>
      <c r="B18" s="113" t="s">
        <v>69</v>
      </c>
      <c r="C18" s="117">
        <f>sum(C20)</f>
        <v>838</v>
      </c>
      <c r="D18" s="117">
        <f>sum(D20)</f>
        <v>376</v>
      </c>
      <c r="E18" s="118">
        <f>sum(E20)</f>
        <v>14289.68</v>
      </c>
      <c r="F18" s="117">
        <f>sum(F20)</f>
        <v>0</v>
      </c>
      <c r="G18" s="117">
        <f>sum(G20)</f>
        <v>0</v>
      </c>
      <c r="H18" s="118">
        <f>sum(H20)</f>
        <v>0</v>
      </c>
      <c r="I18" s="118">
        <f>sum(I20)</f>
        <v>774933157.83</v>
      </c>
      <c r="J18" s="118">
        <f>sum(J20)</f>
        <v>431637768.82</v>
      </c>
      <c r="K18" s="118">
        <f>sum(K20)</f>
        <v>218662201.92</v>
      </c>
      <c r="L18" s="118">
        <f>sum(L20)</f>
        <v>124633187.09</v>
      </c>
      <c r="M18" s="118">
        <f>sum(M20)</f>
        <v>24176834.3</v>
      </c>
      <c r="N18" s="118">
        <f>sum(N20)</f>
        <v>0</v>
      </c>
      <c r="O18" s="118">
        <f>sum(O20)</f>
        <v>24176834.3</v>
      </c>
      <c r="P18" s="118">
        <f>sum(P20)</f>
        <v>0</v>
      </c>
      <c r="Q18" s="118">
        <f>sum(Q20)</f>
        <v>0</v>
      </c>
      <c r="R18" s="118">
        <f>sum(R20)</f>
        <v>0</v>
      </c>
      <c r="S18" s="118">
        <f>sum(S20)</f>
        <v>0</v>
      </c>
      <c r="T18" s="118">
        <f>sum(T20)</f>
        <v>0</v>
      </c>
      <c r="U18"/>
      <c r="V18"/>
    </row>
    <row r="19" spans="1:22">
      <c r="A19" s="119" t="s">
        <v>33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6"/>
      <c r="U19"/>
      <c r="V19"/>
    </row>
    <row r="20" spans="1:22">
      <c r="A20" s="120"/>
      <c r="B20" s="121" t="s">
        <v>637</v>
      </c>
      <c r="C20" s="122">
        <f>sum(C21:C57)</f>
        <v>838</v>
      </c>
      <c r="D20" s="122">
        <f>sum(D21:D57)</f>
        <v>376</v>
      </c>
      <c r="E20" s="123">
        <f>sum(E21:E57)</f>
        <v>14289.68</v>
      </c>
      <c r="F20" s="122">
        <f>sum(F21:F57)</f>
        <v>0</v>
      </c>
      <c r="G20" s="122">
        <f>sum(G21:G57)</f>
        <v>0</v>
      </c>
      <c r="H20" s="123">
        <f>sum(H21:H57)</f>
        <v>0</v>
      </c>
      <c r="I20" s="123">
        <f>sum(I21:I57)</f>
        <v>774933157.83</v>
      </c>
      <c r="J20" s="123">
        <f>sum(J21:J57)</f>
        <v>431637768.82</v>
      </c>
      <c r="K20" s="123">
        <f>sum(K21:K57)</f>
        <v>218662201.92</v>
      </c>
      <c r="L20" s="123">
        <f>sum(L21:L57)</f>
        <v>124633187.09</v>
      </c>
      <c r="M20" s="123">
        <f>sum(M21:M57)</f>
        <v>24176834.3</v>
      </c>
      <c r="N20" s="123">
        <f>sum(N21:N57)</f>
        <v>0</v>
      </c>
      <c r="O20" s="123">
        <f>sum(O21:O57)</f>
        <v>24176834.3</v>
      </c>
      <c r="P20" s="123">
        <f>sum(P21:P57)</f>
        <v>0</v>
      </c>
      <c r="Q20" s="123">
        <f>sum(Q21:Q57)</f>
        <v>0</v>
      </c>
      <c r="R20" s="123">
        <f>sum(R21:R57)</f>
        <v>0</v>
      </c>
      <c r="S20" s="123">
        <f>sum(S21:S57)</f>
        <v>0</v>
      </c>
      <c r="T20" s="123">
        <f>sum(T21:T57)</f>
        <v>0</v>
      </c>
      <c r="U20"/>
      <c r="V20"/>
    </row>
    <row r="21" spans="1:22">
      <c r="A21" s="124">
        <v>1</v>
      </c>
      <c r="B21" s="125" t="s">
        <v>638</v>
      </c>
      <c r="C21" s="126">
        <v>9</v>
      </c>
      <c r="D21" s="126">
        <v>4</v>
      </c>
      <c r="E21" s="127">
        <v>171.7</v>
      </c>
      <c r="F21" s="126">
        <v>0</v>
      </c>
      <c r="G21" s="126">
        <v>0</v>
      </c>
      <c r="H21" s="127">
        <v>0</v>
      </c>
      <c r="I21" s="127">
        <f>IFERROR(J21+K21+L21,0)</f>
        <v>4028402.5</v>
      </c>
      <c r="J21" s="127">
        <v>2243820.19</v>
      </c>
      <c r="K21" s="127">
        <v>1338436.73</v>
      </c>
      <c r="L21" s="127">
        <v>446145.58</v>
      </c>
      <c r="M21" s="127">
        <f>IFERROR(N21+O21,0)</f>
        <v>0</v>
      </c>
      <c r="N21" s="127">
        <v>0</v>
      </c>
      <c r="O21" s="127">
        <v>0</v>
      </c>
      <c r="P21" s="127">
        <f>IFERROR(Q21+R21+S21+T21,0)</f>
        <v>0</v>
      </c>
      <c r="Q21" s="127">
        <v>0</v>
      </c>
      <c r="R21" s="127">
        <v>0</v>
      </c>
      <c r="S21" s="127">
        <v>0</v>
      </c>
      <c r="T21" s="127">
        <v>0</v>
      </c>
      <c r="U21"/>
      <c r="V21"/>
    </row>
    <row r="22" spans="1:22">
      <c r="A22" s="124">
        <v>2</v>
      </c>
      <c r="B22" s="125" t="s">
        <v>639</v>
      </c>
      <c r="C22" s="126">
        <v>14</v>
      </c>
      <c r="D22" s="126">
        <v>5</v>
      </c>
      <c r="E22" s="127">
        <v>122.4</v>
      </c>
      <c r="F22" s="126">
        <v>0</v>
      </c>
      <c r="G22" s="126">
        <v>0</v>
      </c>
      <c r="H22" s="127">
        <v>0</v>
      </c>
      <c r="I22" s="127">
        <f>IFERROR(J22+K22+L22,0)</f>
        <v>6230900</v>
      </c>
      <c r="J22" s="127">
        <v>3470611.3</v>
      </c>
      <c r="K22" s="127">
        <v>2070216.52</v>
      </c>
      <c r="L22" s="127">
        <v>690072.18</v>
      </c>
      <c r="M22" s="127">
        <f>IFERROR(N22+O22,0)</f>
        <v>0</v>
      </c>
      <c r="N22" s="127">
        <v>0</v>
      </c>
      <c r="O22" s="127">
        <v>0</v>
      </c>
      <c r="P22" s="127">
        <f>IFERROR(Q22+R22+S22+T22,0)</f>
        <v>0</v>
      </c>
      <c r="Q22" s="127">
        <v>0</v>
      </c>
      <c r="R22" s="127">
        <v>0</v>
      </c>
      <c r="S22" s="127">
        <v>0</v>
      </c>
      <c r="T22" s="127">
        <v>0</v>
      </c>
      <c r="U22"/>
      <c r="V22"/>
    </row>
    <row r="23" spans="1:22">
      <c r="A23" s="124">
        <v>3</v>
      </c>
      <c r="B23" s="125" t="s">
        <v>640</v>
      </c>
      <c r="C23" s="126">
        <v>33</v>
      </c>
      <c r="D23" s="126">
        <v>18</v>
      </c>
      <c r="E23" s="127">
        <v>555.54</v>
      </c>
      <c r="F23" s="126">
        <v>0</v>
      </c>
      <c r="G23" s="126">
        <v>0</v>
      </c>
      <c r="H23" s="127">
        <v>0</v>
      </c>
      <c r="I23" s="127">
        <f>IFERROR(J23+K23+L23,0)</f>
        <v>21435400.03</v>
      </c>
      <c r="J23" s="127">
        <v>11939517.82</v>
      </c>
      <c r="K23" s="127">
        <v>7121911.62</v>
      </c>
      <c r="L23" s="127">
        <v>2373970.59</v>
      </c>
      <c r="M23" s="127">
        <f>IFERROR(N23+O23,0)</f>
        <v>0</v>
      </c>
      <c r="N23" s="127">
        <v>0</v>
      </c>
      <c r="O23" s="127">
        <v>0</v>
      </c>
      <c r="P23" s="127">
        <f>IFERROR(Q23+R23+S23+T23,0)</f>
        <v>0</v>
      </c>
      <c r="Q23" s="127">
        <v>0</v>
      </c>
      <c r="R23" s="127">
        <v>0</v>
      </c>
      <c r="S23" s="127">
        <v>0</v>
      </c>
      <c r="T23" s="127">
        <v>0</v>
      </c>
      <c r="U23"/>
      <c r="V23"/>
    </row>
    <row r="24" spans="1:22">
      <c r="A24" s="124">
        <v>4</v>
      </c>
      <c r="B24" s="125" t="s">
        <v>641</v>
      </c>
      <c r="C24" s="126">
        <v>0</v>
      </c>
      <c r="D24" s="126">
        <v>0</v>
      </c>
      <c r="E24" s="127">
        <v>0</v>
      </c>
      <c r="F24" s="126">
        <v>0</v>
      </c>
      <c r="G24" s="126">
        <v>0</v>
      </c>
      <c r="H24" s="127">
        <v>0</v>
      </c>
      <c r="I24" s="127">
        <f>IFERROR(J24+K24+L24,0)</f>
        <v>0</v>
      </c>
      <c r="J24" s="127">
        <v>0</v>
      </c>
      <c r="K24" s="127">
        <v>0</v>
      </c>
      <c r="L24" s="127">
        <v>0</v>
      </c>
      <c r="M24" s="127">
        <f>IFERROR(N24+O24,0)</f>
        <v>0</v>
      </c>
      <c r="N24" s="127">
        <v>0</v>
      </c>
      <c r="O24" s="127">
        <v>0</v>
      </c>
      <c r="P24" s="127">
        <f>IFERROR(Q24+R24+S24+T24,0)</f>
        <v>0</v>
      </c>
      <c r="Q24" s="127">
        <v>0</v>
      </c>
      <c r="R24" s="127">
        <v>0</v>
      </c>
      <c r="S24" s="127">
        <v>0</v>
      </c>
      <c r="T24" s="127">
        <v>0</v>
      </c>
      <c r="U24"/>
      <c r="V24"/>
    </row>
    <row r="25" spans="1:22">
      <c r="A25" s="124">
        <v>5</v>
      </c>
      <c r="B25" s="125" t="s">
        <v>642</v>
      </c>
      <c r="C25" s="126">
        <v>8</v>
      </c>
      <c r="D25" s="126">
        <v>4</v>
      </c>
      <c r="E25" s="127">
        <v>149.2</v>
      </c>
      <c r="F25" s="126">
        <v>0</v>
      </c>
      <c r="G25" s="126">
        <v>0</v>
      </c>
      <c r="H25" s="127">
        <v>0</v>
      </c>
      <c r="I25" s="127">
        <f>IFERROR(J25+K25+L25,0)</f>
        <v>4330226</v>
      </c>
      <c r="J25" s="127">
        <v>2411935.88</v>
      </c>
      <c r="K25" s="127">
        <v>1438717.59</v>
      </c>
      <c r="L25" s="127">
        <v>479572.53</v>
      </c>
      <c r="M25" s="127">
        <f>IFERROR(N25+O25,0)</f>
        <v>0</v>
      </c>
      <c r="N25" s="127">
        <v>0</v>
      </c>
      <c r="O25" s="127">
        <v>0</v>
      </c>
      <c r="P25" s="127">
        <f>IFERROR(Q25+R25+S25+T25,0)</f>
        <v>0</v>
      </c>
      <c r="Q25" s="127">
        <v>0</v>
      </c>
      <c r="R25" s="127">
        <v>0</v>
      </c>
      <c r="S25" s="127">
        <v>0</v>
      </c>
      <c r="T25" s="127">
        <v>0</v>
      </c>
      <c r="U25"/>
      <c r="V25"/>
    </row>
    <row r="26" spans="1:22">
      <c r="A26" s="124">
        <v>6</v>
      </c>
      <c r="B26" s="125" t="s">
        <v>643</v>
      </c>
      <c r="C26" s="126">
        <v>232</v>
      </c>
      <c r="D26" s="126">
        <v>112</v>
      </c>
      <c r="E26" s="127">
        <v>4223.67</v>
      </c>
      <c r="F26" s="126">
        <v>0</v>
      </c>
      <c r="G26" s="126">
        <v>0</v>
      </c>
      <c r="H26" s="127">
        <v>0</v>
      </c>
      <c r="I26" s="127">
        <f>IFERROR(J26+K26+L26,0)</f>
        <v>308568765.42</v>
      </c>
      <c r="J26" s="127">
        <v>171872802.35</v>
      </c>
      <c r="K26" s="127">
        <v>68347981.44</v>
      </c>
      <c r="L26" s="127">
        <v>68347981.63</v>
      </c>
      <c r="M26" s="127">
        <f>IFERROR(N26+O26,0)</f>
        <v>21283782.8</v>
      </c>
      <c r="N26" s="127">
        <v>0</v>
      </c>
      <c r="O26" s="127">
        <v>21283782.8</v>
      </c>
      <c r="P26" s="127">
        <f>IFERROR(Q26+R26+S26+T26,0)</f>
        <v>0</v>
      </c>
      <c r="Q26" s="127">
        <v>0</v>
      </c>
      <c r="R26" s="127">
        <v>0</v>
      </c>
      <c r="S26" s="127">
        <v>0</v>
      </c>
      <c r="T26" s="127">
        <v>0</v>
      </c>
      <c r="U26"/>
      <c r="V26"/>
    </row>
    <row r="27" spans="1:22">
      <c r="A27" s="124">
        <v>7</v>
      </c>
      <c r="B27" s="125" t="s">
        <v>644</v>
      </c>
      <c r="C27" s="126">
        <v>7</v>
      </c>
      <c r="D27" s="126">
        <v>5</v>
      </c>
      <c r="E27" s="127">
        <v>228.9</v>
      </c>
      <c r="F27" s="126">
        <v>0</v>
      </c>
      <c r="G27" s="126">
        <v>0</v>
      </c>
      <c r="H27" s="127">
        <v>0</v>
      </c>
      <c r="I27" s="127">
        <f>IFERROR(J27+K27+L27,0)</f>
        <v>3462597</v>
      </c>
      <c r="J27" s="127">
        <v>1928666.53</v>
      </c>
      <c r="K27" s="127">
        <v>1150447.85</v>
      </c>
      <c r="L27" s="127">
        <v>383482.62</v>
      </c>
      <c r="M27" s="127">
        <f>IFERROR(N27+O27,0)</f>
        <v>0</v>
      </c>
      <c r="N27" s="127">
        <v>0</v>
      </c>
      <c r="O27" s="127">
        <v>0</v>
      </c>
      <c r="P27" s="127">
        <f>IFERROR(Q27+R27+S27+T27,0)</f>
        <v>0</v>
      </c>
      <c r="Q27" s="127">
        <v>0</v>
      </c>
      <c r="R27" s="127">
        <v>0</v>
      </c>
      <c r="S27" s="127">
        <v>0</v>
      </c>
      <c r="T27" s="127">
        <v>0</v>
      </c>
      <c r="U27"/>
      <c r="V27"/>
    </row>
    <row r="28" spans="1:22">
      <c r="A28" s="124">
        <v>8</v>
      </c>
      <c r="B28" s="125" t="s">
        <v>645</v>
      </c>
      <c r="C28" s="126">
        <v>0</v>
      </c>
      <c r="D28" s="126">
        <v>0</v>
      </c>
      <c r="E28" s="127">
        <v>0</v>
      </c>
      <c r="F28" s="126">
        <v>0</v>
      </c>
      <c r="G28" s="126">
        <v>0</v>
      </c>
      <c r="H28" s="127">
        <v>0</v>
      </c>
      <c r="I28" s="127">
        <f>IFERROR(J28+K28+L28,0)</f>
        <v>0</v>
      </c>
      <c r="J28" s="127">
        <v>0</v>
      </c>
      <c r="K28" s="127">
        <v>0</v>
      </c>
      <c r="L28" s="127">
        <v>0</v>
      </c>
      <c r="M28" s="127">
        <f>IFERROR(N28+O28,0)</f>
        <v>0</v>
      </c>
      <c r="N28" s="127">
        <v>0</v>
      </c>
      <c r="O28" s="127">
        <v>0</v>
      </c>
      <c r="P28" s="127">
        <f>IFERROR(Q28+R28+S28+T28,0)</f>
        <v>0</v>
      </c>
      <c r="Q28" s="127">
        <v>0</v>
      </c>
      <c r="R28" s="127">
        <v>0</v>
      </c>
      <c r="S28" s="127">
        <v>0</v>
      </c>
      <c r="T28" s="127">
        <v>0</v>
      </c>
      <c r="U28"/>
      <c r="V28"/>
    </row>
    <row r="29" spans="1:22">
      <c r="A29" s="124">
        <v>9</v>
      </c>
      <c r="B29" s="125" t="s">
        <v>646</v>
      </c>
      <c r="C29" s="126">
        <v>1</v>
      </c>
      <c r="D29" s="126">
        <v>1</v>
      </c>
      <c r="E29" s="127">
        <v>25.5</v>
      </c>
      <c r="F29" s="126">
        <v>0</v>
      </c>
      <c r="G29" s="126">
        <v>0</v>
      </c>
      <c r="H29" s="127">
        <v>0</v>
      </c>
      <c r="I29" s="127">
        <f>IFERROR(J29+K29+L29,0)</f>
        <v>0</v>
      </c>
      <c r="J29" s="127">
        <v>0</v>
      </c>
      <c r="K29" s="127">
        <v>0</v>
      </c>
      <c r="L29" s="127">
        <v>0</v>
      </c>
      <c r="M29" s="127">
        <f>IFERROR(N29+O29,0)</f>
        <v>2893051.5</v>
      </c>
      <c r="N29" s="127">
        <v>0</v>
      </c>
      <c r="O29" s="127">
        <v>2893051.5</v>
      </c>
      <c r="P29" s="127">
        <f>IFERROR(Q29+R29+S29+T29,0)</f>
        <v>0</v>
      </c>
      <c r="Q29" s="127">
        <v>0</v>
      </c>
      <c r="R29" s="127">
        <v>0</v>
      </c>
      <c r="S29" s="127">
        <v>0</v>
      </c>
      <c r="T29" s="127">
        <v>0</v>
      </c>
      <c r="U29"/>
      <c r="V29"/>
    </row>
    <row r="30" spans="1:22">
      <c r="A30" s="124">
        <v>10</v>
      </c>
      <c r="B30" s="125" t="s">
        <v>647</v>
      </c>
      <c r="C30" s="126">
        <v>7</v>
      </c>
      <c r="D30" s="126">
        <v>5</v>
      </c>
      <c r="E30" s="127">
        <v>127.8</v>
      </c>
      <c r="F30" s="126">
        <v>0</v>
      </c>
      <c r="G30" s="126">
        <v>0</v>
      </c>
      <c r="H30" s="127">
        <v>0</v>
      </c>
      <c r="I30" s="127">
        <f>IFERROR(J30+K30+L30,0)</f>
        <v>2923065</v>
      </c>
      <c r="J30" s="127">
        <v>1628147.21</v>
      </c>
      <c r="K30" s="127">
        <v>971188.34</v>
      </c>
      <c r="L30" s="127">
        <v>323729.45</v>
      </c>
      <c r="M30" s="127">
        <f>IFERROR(N30+O30,0)</f>
        <v>0</v>
      </c>
      <c r="N30" s="127">
        <v>0</v>
      </c>
      <c r="O30" s="127">
        <v>0</v>
      </c>
      <c r="P30" s="127">
        <f>IFERROR(Q30+R30+S30+T30,0)</f>
        <v>0</v>
      </c>
      <c r="Q30" s="127">
        <v>0</v>
      </c>
      <c r="R30" s="127">
        <v>0</v>
      </c>
      <c r="S30" s="127">
        <v>0</v>
      </c>
      <c r="T30" s="127">
        <v>0</v>
      </c>
      <c r="U30"/>
      <c r="V30"/>
    </row>
    <row r="31" spans="1:22">
      <c r="A31" s="124">
        <v>11</v>
      </c>
      <c r="B31" s="125" t="s">
        <v>648</v>
      </c>
      <c r="C31" s="126">
        <v>13</v>
      </c>
      <c r="D31" s="126">
        <v>3</v>
      </c>
      <c r="E31" s="127">
        <v>140.2</v>
      </c>
      <c r="F31" s="126">
        <v>0</v>
      </c>
      <c r="G31" s="126">
        <v>0</v>
      </c>
      <c r="H31" s="127">
        <v>0</v>
      </c>
      <c r="I31" s="127">
        <f>IFERROR(J31+K31+L31,0)</f>
        <v>4932200</v>
      </c>
      <c r="J31" s="127">
        <v>2747235.4</v>
      </c>
      <c r="K31" s="127">
        <v>1638723.44</v>
      </c>
      <c r="L31" s="127">
        <v>546241.16</v>
      </c>
      <c r="M31" s="127">
        <f>IFERROR(N31+O31,0)</f>
        <v>0</v>
      </c>
      <c r="N31" s="127">
        <v>0</v>
      </c>
      <c r="O31" s="127">
        <v>0</v>
      </c>
      <c r="P31" s="127">
        <f>IFERROR(Q31+R31+S31+T31,0)</f>
        <v>0</v>
      </c>
      <c r="Q31" s="127">
        <v>0</v>
      </c>
      <c r="R31" s="127">
        <v>0</v>
      </c>
      <c r="S31" s="127">
        <v>0</v>
      </c>
      <c r="T31" s="127">
        <v>0</v>
      </c>
      <c r="U31"/>
      <c r="V31"/>
    </row>
    <row r="32" spans="1:22">
      <c r="A32" s="124">
        <v>12</v>
      </c>
      <c r="B32" s="125" t="s">
        <v>649</v>
      </c>
      <c r="C32" s="126">
        <v>46</v>
      </c>
      <c r="D32" s="126">
        <v>17</v>
      </c>
      <c r="E32" s="127">
        <v>624.5</v>
      </c>
      <c r="F32" s="126">
        <v>0</v>
      </c>
      <c r="G32" s="126">
        <v>0</v>
      </c>
      <c r="H32" s="127">
        <v>0</v>
      </c>
      <c r="I32" s="127">
        <f>IFERROR(J32+K32+L32,0)</f>
        <v>10131533.34</v>
      </c>
      <c r="J32" s="127">
        <v>5643264.06</v>
      </c>
      <c r="K32" s="127">
        <v>3366201.93</v>
      </c>
      <c r="L32" s="127">
        <v>1122067.35</v>
      </c>
      <c r="M32" s="127">
        <f>IFERROR(N32+O32,0)</f>
        <v>0</v>
      </c>
      <c r="N32" s="127">
        <v>0</v>
      </c>
      <c r="O32" s="127">
        <v>0</v>
      </c>
      <c r="P32" s="127">
        <f>IFERROR(Q32+R32+S32+T32,0)</f>
        <v>0</v>
      </c>
      <c r="Q32" s="127">
        <v>0</v>
      </c>
      <c r="R32" s="127">
        <v>0</v>
      </c>
      <c r="S32" s="127">
        <v>0</v>
      </c>
      <c r="T32" s="127">
        <v>0</v>
      </c>
      <c r="U32"/>
      <c r="V32"/>
    </row>
    <row r="33" spans="1:22">
      <c r="A33" s="124">
        <v>13</v>
      </c>
      <c r="B33" s="125" t="s">
        <v>650</v>
      </c>
      <c r="C33" s="126">
        <v>0</v>
      </c>
      <c r="D33" s="126">
        <v>0</v>
      </c>
      <c r="E33" s="127">
        <v>0</v>
      </c>
      <c r="F33" s="126">
        <v>0</v>
      </c>
      <c r="G33" s="126">
        <v>0</v>
      </c>
      <c r="H33" s="127">
        <v>0</v>
      </c>
      <c r="I33" s="127">
        <f>IFERROR(J33+K33+L33,0)</f>
        <v>0</v>
      </c>
      <c r="J33" s="127">
        <v>0</v>
      </c>
      <c r="K33" s="127">
        <v>0</v>
      </c>
      <c r="L33" s="127">
        <v>0</v>
      </c>
      <c r="M33" s="127">
        <f>IFERROR(N33+O33,0)</f>
        <v>0</v>
      </c>
      <c r="N33" s="127">
        <v>0</v>
      </c>
      <c r="O33" s="127">
        <v>0</v>
      </c>
      <c r="P33" s="127">
        <f>IFERROR(Q33+R33+S33+T33,0)</f>
        <v>0</v>
      </c>
      <c r="Q33" s="127">
        <v>0</v>
      </c>
      <c r="R33" s="127">
        <v>0</v>
      </c>
      <c r="S33" s="127">
        <v>0</v>
      </c>
      <c r="T33" s="127">
        <v>0</v>
      </c>
      <c r="U33"/>
      <c r="V33"/>
    </row>
    <row r="34" spans="1:22">
      <c r="A34" s="124">
        <v>14</v>
      </c>
      <c r="B34" s="125" t="s">
        <v>651</v>
      </c>
      <c r="C34" s="126">
        <v>13</v>
      </c>
      <c r="D34" s="126">
        <v>4</v>
      </c>
      <c r="E34" s="127">
        <v>171.2</v>
      </c>
      <c r="F34" s="126">
        <v>0</v>
      </c>
      <c r="G34" s="126">
        <v>0</v>
      </c>
      <c r="H34" s="127">
        <v>0</v>
      </c>
      <c r="I34" s="127">
        <f>IFERROR(J34+K34+L34,0)</f>
        <v>4414454</v>
      </c>
      <c r="J34" s="127">
        <v>2458850.88</v>
      </c>
      <c r="K34" s="127">
        <v>1466702.34</v>
      </c>
      <c r="L34" s="127">
        <v>488900.78</v>
      </c>
      <c r="M34" s="127">
        <f>IFERROR(N34+O34,0)</f>
        <v>0</v>
      </c>
      <c r="N34" s="127">
        <v>0</v>
      </c>
      <c r="O34" s="127">
        <v>0</v>
      </c>
      <c r="P34" s="127">
        <f>IFERROR(Q34+R34+S34+T34,0)</f>
        <v>0</v>
      </c>
      <c r="Q34" s="127">
        <v>0</v>
      </c>
      <c r="R34" s="127">
        <v>0</v>
      </c>
      <c r="S34" s="127">
        <v>0</v>
      </c>
      <c r="T34" s="127">
        <v>0</v>
      </c>
      <c r="U34"/>
      <c r="V34"/>
    </row>
    <row r="35" spans="1:22">
      <c r="A35" s="124">
        <v>15</v>
      </c>
      <c r="B35" s="125" t="s">
        <v>652</v>
      </c>
      <c r="C35" s="126">
        <v>11</v>
      </c>
      <c r="D35" s="126">
        <v>5</v>
      </c>
      <c r="E35" s="127">
        <v>246.5</v>
      </c>
      <c r="F35" s="126">
        <v>0</v>
      </c>
      <c r="G35" s="126">
        <v>0</v>
      </c>
      <c r="H35" s="127">
        <v>0</v>
      </c>
      <c r="I35" s="127">
        <f>IFERROR(J35+K35+L35,0)</f>
        <v>16313335</v>
      </c>
      <c r="J35" s="127">
        <v>9086527.58</v>
      </c>
      <c r="K35" s="127">
        <v>5420105.55</v>
      </c>
      <c r="L35" s="127">
        <v>1806701.87</v>
      </c>
      <c r="M35" s="127">
        <f>IFERROR(N35+O35,0)</f>
        <v>0</v>
      </c>
      <c r="N35" s="127">
        <v>0</v>
      </c>
      <c r="O35" s="127">
        <v>0</v>
      </c>
      <c r="P35" s="127">
        <f>IFERROR(Q35+R35+S35+T35,0)</f>
        <v>0</v>
      </c>
      <c r="Q35" s="127">
        <v>0</v>
      </c>
      <c r="R35" s="127">
        <v>0</v>
      </c>
      <c r="S35" s="127">
        <v>0</v>
      </c>
      <c r="T35" s="127">
        <v>0</v>
      </c>
      <c r="U35"/>
      <c r="V35"/>
    </row>
    <row r="36" spans="1:22">
      <c r="A36" s="124">
        <v>16</v>
      </c>
      <c r="B36" s="125" t="s">
        <v>653</v>
      </c>
      <c r="C36" s="126">
        <v>49</v>
      </c>
      <c r="D36" s="126">
        <v>20</v>
      </c>
      <c r="E36" s="127">
        <v>670.4</v>
      </c>
      <c r="F36" s="126">
        <v>0</v>
      </c>
      <c r="G36" s="126">
        <v>0</v>
      </c>
      <c r="H36" s="127">
        <v>0</v>
      </c>
      <c r="I36" s="127">
        <f>IFERROR(J36+K36+L36,0)</f>
        <v>39328693</v>
      </c>
      <c r="J36" s="127">
        <v>21906082</v>
      </c>
      <c r="K36" s="127">
        <v>13066958.25</v>
      </c>
      <c r="L36" s="127">
        <v>4355652.75</v>
      </c>
      <c r="M36" s="127">
        <f>IFERROR(N36+O36,0)</f>
        <v>0</v>
      </c>
      <c r="N36" s="127">
        <v>0</v>
      </c>
      <c r="O36" s="127">
        <v>0</v>
      </c>
      <c r="P36" s="127">
        <f>IFERROR(Q36+R36+S36+T36,0)</f>
        <v>0</v>
      </c>
      <c r="Q36" s="127">
        <v>0</v>
      </c>
      <c r="R36" s="127">
        <v>0</v>
      </c>
      <c r="S36" s="127">
        <v>0</v>
      </c>
      <c r="T36" s="127">
        <v>0</v>
      </c>
      <c r="U36"/>
      <c r="V36"/>
    </row>
    <row r="37" spans="1:22">
      <c r="A37" s="124">
        <v>17</v>
      </c>
      <c r="B37" s="125" t="s">
        <v>654</v>
      </c>
      <c r="C37" s="126">
        <v>11</v>
      </c>
      <c r="D37" s="126">
        <v>4</v>
      </c>
      <c r="E37" s="127">
        <v>177.6</v>
      </c>
      <c r="F37" s="126">
        <v>0</v>
      </c>
      <c r="G37" s="126">
        <v>0</v>
      </c>
      <c r="H37" s="127">
        <v>0</v>
      </c>
      <c r="I37" s="127">
        <f>IFERROR(J37+K37+L37,0)</f>
        <v>7254080</v>
      </c>
      <c r="J37" s="127">
        <v>4040522.56</v>
      </c>
      <c r="K37" s="127">
        <v>2410168.08</v>
      </c>
      <c r="L37" s="127">
        <v>803389.36</v>
      </c>
      <c r="M37" s="127">
        <f>IFERROR(N37+O37,0)</f>
        <v>0</v>
      </c>
      <c r="N37" s="127">
        <v>0</v>
      </c>
      <c r="O37" s="127">
        <v>0</v>
      </c>
      <c r="P37" s="127">
        <f>IFERROR(Q37+R37+S37+T37,0)</f>
        <v>0</v>
      </c>
      <c r="Q37" s="127">
        <v>0</v>
      </c>
      <c r="R37" s="127">
        <v>0</v>
      </c>
      <c r="S37" s="127">
        <v>0</v>
      </c>
      <c r="T37" s="127">
        <v>0</v>
      </c>
      <c r="U37"/>
      <c r="V37"/>
    </row>
    <row r="38" spans="1:22">
      <c r="A38" s="124">
        <v>18</v>
      </c>
      <c r="B38" s="125" t="s">
        <v>655</v>
      </c>
      <c r="C38" s="126">
        <v>147</v>
      </c>
      <c r="D38" s="126">
        <v>64</v>
      </c>
      <c r="E38" s="127">
        <v>2460.6</v>
      </c>
      <c r="F38" s="126">
        <v>0</v>
      </c>
      <c r="G38" s="126">
        <v>0</v>
      </c>
      <c r="H38" s="127">
        <v>0</v>
      </c>
      <c r="I38" s="127">
        <f>IFERROR(J38+K38+L38,0)</f>
        <v>146362043.87</v>
      </c>
      <c r="J38" s="127">
        <v>81523658.36</v>
      </c>
      <c r="K38" s="127">
        <v>48628789.09</v>
      </c>
      <c r="L38" s="127">
        <v>16209596.42</v>
      </c>
      <c r="M38" s="127">
        <f>IFERROR(N38+O38,0)</f>
        <v>0</v>
      </c>
      <c r="N38" s="127">
        <v>0</v>
      </c>
      <c r="O38" s="127">
        <v>0</v>
      </c>
      <c r="P38" s="127">
        <f>IFERROR(Q38+R38+S38+T38,0)</f>
        <v>0</v>
      </c>
      <c r="Q38" s="127">
        <v>0</v>
      </c>
      <c r="R38" s="127">
        <v>0</v>
      </c>
      <c r="S38" s="127">
        <v>0</v>
      </c>
      <c r="T38" s="127">
        <v>0</v>
      </c>
      <c r="U38"/>
      <c r="V38"/>
    </row>
    <row r="39" spans="1:22">
      <c r="A39" s="124">
        <v>19</v>
      </c>
      <c r="B39" s="125" t="s">
        <v>656</v>
      </c>
      <c r="C39" s="126">
        <v>0</v>
      </c>
      <c r="D39" s="126">
        <v>0</v>
      </c>
      <c r="E39" s="127">
        <v>0</v>
      </c>
      <c r="F39" s="126">
        <v>0</v>
      </c>
      <c r="G39" s="126">
        <v>0</v>
      </c>
      <c r="H39" s="127">
        <v>0</v>
      </c>
      <c r="I39" s="127">
        <f>IFERROR(J39+K39+L39,0)</f>
        <v>0</v>
      </c>
      <c r="J39" s="127">
        <v>0</v>
      </c>
      <c r="K39" s="127">
        <v>0</v>
      </c>
      <c r="L39" s="127">
        <v>0</v>
      </c>
      <c r="M39" s="127">
        <f>IFERROR(N39+O39,0)</f>
        <v>0</v>
      </c>
      <c r="N39" s="127">
        <v>0</v>
      </c>
      <c r="O39" s="127">
        <v>0</v>
      </c>
      <c r="P39" s="127">
        <f>IFERROR(Q39+R39+S39+T39,0)</f>
        <v>0</v>
      </c>
      <c r="Q39" s="127">
        <v>0</v>
      </c>
      <c r="R39" s="127">
        <v>0</v>
      </c>
      <c r="S39" s="127">
        <v>0</v>
      </c>
      <c r="T39" s="127">
        <v>0</v>
      </c>
      <c r="U39"/>
      <c r="V39"/>
    </row>
    <row r="40" spans="1:22">
      <c r="A40" s="124">
        <v>20</v>
      </c>
      <c r="B40" s="125" t="s">
        <v>657</v>
      </c>
      <c r="C40" s="126">
        <v>35</v>
      </c>
      <c r="D40" s="126">
        <v>16</v>
      </c>
      <c r="E40" s="127">
        <v>717.5</v>
      </c>
      <c r="F40" s="126">
        <v>0</v>
      </c>
      <c r="G40" s="126">
        <v>0</v>
      </c>
      <c r="H40" s="127">
        <v>0</v>
      </c>
      <c r="I40" s="127">
        <f>IFERROR(J40+K40+L40,0)</f>
        <v>41854164.13</v>
      </c>
      <c r="J40" s="127">
        <v>23312769.41</v>
      </c>
      <c r="K40" s="127">
        <v>9270697.33</v>
      </c>
      <c r="L40" s="127">
        <v>9270697.39</v>
      </c>
      <c r="M40" s="127">
        <f>IFERROR(N40+O40,0)</f>
        <v>0</v>
      </c>
      <c r="N40" s="127">
        <v>0</v>
      </c>
      <c r="O40" s="127">
        <v>0</v>
      </c>
      <c r="P40" s="127">
        <f>IFERROR(Q40+R40+S40+T40,0)</f>
        <v>0</v>
      </c>
      <c r="Q40" s="127">
        <v>0</v>
      </c>
      <c r="R40" s="127">
        <v>0</v>
      </c>
      <c r="S40" s="127">
        <v>0</v>
      </c>
      <c r="T40" s="127">
        <v>0</v>
      </c>
      <c r="U40"/>
      <c r="V40"/>
    </row>
    <row r="41" spans="1:22">
      <c r="A41" s="124">
        <v>21</v>
      </c>
      <c r="B41" s="125" t="s">
        <v>658</v>
      </c>
      <c r="C41" s="126">
        <v>0</v>
      </c>
      <c r="D41" s="126">
        <v>0</v>
      </c>
      <c r="E41" s="127">
        <v>0</v>
      </c>
      <c r="F41" s="126">
        <v>0</v>
      </c>
      <c r="G41" s="126">
        <v>0</v>
      </c>
      <c r="H41" s="127">
        <v>0</v>
      </c>
      <c r="I41" s="127">
        <f>IFERROR(J41+K41+L41,0)</f>
        <v>0</v>
      </c>
      <c r="J41" s="127">
        <v>0</v>
      </c>
      <c r="K41" s="127">
        <v>0</v>
      </c>
      <c r="L41" s="127">
        <v>0</v>
      </c>
      <c r="M41" s="127">
        <f>IFERROR(N41+O41,0)</f>
        <v>0</v>
      </c>
      <c r="N41" s="127">
        <v>0</v>
      </c>
      <c r="O41" s="127">
        <v>0</v>
      </c>
      <c r="P41" s="127">
        <f>IFERROR(Q41+R41+S41+T41,0)</f>
        <v>0</v>
      </c>
      <c r="Q41" s="127">
        <v>0</v>
      </c>
      <c r="R41" s="127">
        <v>0</v>
      </c>
      <c r="S41" s="127">
        <v>0</v>
      </c>
      <c r="T41" s="127">
        <v>0</v>
      </c>
      <c r="U41"/>
      <c r="V41"/>
    </row>
    <row r="42" spans="1:22">
      <c r="A42" s="124">
        <v>22</v>
      </c>
      <c r="B42" s="125" t="s">
        <v>659</v>
      </c>
      <c r="C42" s="126">
        <v>0</v>
      </c>
      <c r="D42" s="126">
        <v>0</v>
      </c>
      <c r="E42" s="127">
        <v>0</v>
      </c>
      <c r="F42" s="126">
        <v>0</v>
      </c>
      <c r="G42" s="126">
        <v>0</v>
      </c>
      <c r="H42" s="127">
        <v>0</v>
      </c>
      <c r="I42" s="127">
        <f>IFERROR(J42+K42+L42,0)</f>
        <v>0</v>
      </c>
      <c r="J42" s="127">
        <v>0</v>
      </c>
      <c r="K42" s="127">
        <v>0</v>
      </c>
      <c r="L42" s="127">
        <v>0</v>
      </c>
      <c r="M42" s="127">
        <f>IFERROR(N42+O42,0)</f>
        <v>0</v>
      </c>
      <c r="N42" s="127">
        <v>0</v>
      </c>
      <c r="O42" s="127">
        <v>0</v>
      </c>
      <c r="P42" s="127">
        <f>IFERROR(Q42+R42+S42+T42,0)</f>
        <v>0</v>
      </c>
      <c r="Q42" s="127">
        <v>0</v>
      </c>
      <c r="R42" s="127">
        <v>0</v>
      </c>
      <c r="S42" s="127">
        <v>0</v>
      </c>
      <c r="T42" s="127">
        <v>0</v>
      </c>
      <c r="U42"/>
      <c r="V42"/>
    </row>
    <row r="43" spans="1:22">
      <c r="A43" s="124">
        <v>23</v>
      </c>
      <c r="B43" s="125" t="s">
        <v>660</v>
      </c>
      <c r="C43" s="126">
        <v>8</v>
      </c>
      <c r="D43" s="126">
        <v>4</v>
      </c>
      <c r="E43" s="127">
        <v>101.48</v>
      </c>
      <c r="F43" s="126">
        <v>0</v>
      </c>
      <c r="G43" s="126">
        <v>0</v>
      </c>
      <c r="H43" s="127">
        <v>0</v>
      </c>
      <c r="I43" s="127">
        <f>IFERROR(J43+K43+L43,0)</f>
        <v>4960037.5</v>
      </c>
      <c r="J43" s="127">
        <v>2762740.89</v>
      </c>
      <c r="K43" s="127">
        <v>1647972.45</v>
      </c>
      <c r="L43" s="127">
        <v>549324.16</v>
      </c>
      <c r="M43" s="127">
        <f>IFERROR(N43+O43,0)</f>
        <v>0</v>
      </c>
      <c r="N43" s="127">
        <v>0</v>
      </c>
      <c r="O43" s="127">
        <v>0</v>
      </c>
      <c r="P43" s="127">
        <f>IFERROR(Q43+R43+S43+T43,0)</f>
        <v>0</v>
      </c>
      <c r="Q43" s="127">
        <v>0</v>
      </c>
      <c r="R43" s="127">
        <v>0</v>
      </c>
      <c r="S43" s="127">
        <v>0</v>
      </c>
      <c r="T43" s="127">
        <v>0</v>
      </c>
      <c r="U43"/>
      <c r="V43"/>
    </row>
    <row r="44" spans="1:22">
      <c r="A44" s="124">
        <v>24</v>
      </c>
      <c r="B44" s="125" t="s">
        <v>661</v>
      </c>
      <c r="C44" s="126">
        <v>15</v>
      </c>
      <c r="D44" s="126">
        <v>7</v>
      </c>
      <c r="E44" s="127">
        <v>370.7</v>
      </c>
      <c r="F44" s="126">
        <v>0</v>
      </c>
      <c r="G44" s="126">
        <v>0</v>
      </c>
      <c r="H44" s="127">
        <v>0</v>
      </c>
      <c r="I44" s="127">
        <f>IFERROR(J44+K44+L44,0)</f>
        <v>12984691</v>
      </c>
      <c r="J44" s="127">
        <v>7232472.89</v>
      </c>
      <c r="K44" s="127">
        <v>4314163.58</v>
      </c>
      <c r="L44" s="127">
        <v>1438054.53</v>
      </c>
      <c r="M44" s="127">
        <f>IFERROR(N44+O44,0)</f>
        <v>0</v>
      </c>
      <c r="N44" s="127">
        <v>0</v>
      </c>
      <c r="O44" s="127">
        <v>0</v>
      </c>
      <c r="P44" s="127">
        <f>IFERROR(Q44+R44+S44+T44,0)</f>
        <v>0</v>
      </c>
      <c r="Q44" s="127">
        <v>0</v>
      </c>
      <c r="R44" s="127">
        <v>0</v>
      </c>
      <c r="S44" s="127">
        <v>0</v>
      </c>
      <c r="T44" s="127">
        <v>0</v>
      </c>
      <c r="U44"/>
      <c r="V44"/>
    </row>
    <row r="45" spans="1:22">
      <c r="A45" s="124">
        <v>25</v>
      </c>
      <c r="B45" s="125" t="s">
        <v>662</v>
      </c>
      <c r="C45" s="126">
        <v>12</v>
      </c>
      <c r="D45" s="126">
        <v>7</v>
      </c>
      <c r="E45" s="127">
        <v>201.9</v>
      </c>
      <c r="F45" s="126">
        <v>0</v>
      </c>
      <c r="G45" s="126">
        <v>0</v>
      </c>
      <c r="H45" s="127">
        <v>0</v>
      </c>
      <c r="I45" s="127">
        <f>IFERROR(J45+K45+L45,0)</f>
        <v>7896479</v>
      </c>
      <c r="J45" s="127">
        <v>4398338.8</v>
      </c>
      <c r="K45" s="127">
        <v>2623605.13</v>
      </c>
      <c r="L45" s="127">
        <v>874535.07</v>
      </c>
      <c r="M45" s="127">
        <f>IFERROR(N45+O45,0)</f>
        <v>0</v>
      </c>
      <c r="N45" s="127">
        <v>0</v>
      </c>
      <c r="O45" s="127">
        <v>0</v>
      </c>
      <c r="P45" s="127">
        <f>IFERROR(Q45+R45+S45+T45,0)</f>
        <v>0</v>
      </c>
      <c r="Q45" s="127">
        <v>0</v>
      </c>
      <c r="R45" s="127">
        <v>0</v>
      </c>
      <c r="S45" s="127">
        <v>0</v>
      </c>
      <c r="T45" s="127">
        <v>0</v>
      </c>
      <c r="U45"/>
      <c r="V45"/>
    </row>
    <row r="46" spans="1:22">
      <c r="A46" s="124">
        <v>26</v>
      </c>
      <c r="B46" s="125" t="s">
        <v>663</v>
      </c>
      <c r="C46" s="126">
        <v>7</v>
      </c>
      <c r="D46" s="126">
        <v>2</v>
      </c>
      <c r="E46" s="127">
        <v>121</v>
      </c>
      <c r="F46" s="126">
        <v>0</v>
      </c>
      <c r="G46" s="126">
        <v>0</v>
      </c>
      <c r="H46" s="127">
        <v>0</v>
      </c>
      <c r="I46" s="127">
        <f>IFERROR(J46+K46+L46,0)</f>
        <v>4632700</v>
      </c>
      <c r="J46" s="127">
        <v>2580413.9</v>
      </c>
      <c r="K46" s="127">
        <v>1539214.57</v>
      </c>
      <c r="L46" s="127">
        <v>513071.53</v>
      </c>
      <c r="M46" s="127">
        <f>IFERROR(N46+O46,0)</f>
        <v>0</v>
      </c>
      <c r="N46" s="127">
        <v>0</v>
      </c>
      <c r="O46" s="127">
        <v>0</v>
      </c>
      <c r="P46" s="127">
        <f>IFERROR(Q46+R46+S46+T46,0)</f>
        <v>0</v>
      </c>
      <c r="Q46" s="127">
        <v>0</v>
      </c>
      <c r="R46" s="127">
        <v>0</v>
      </c>
      <c r="S46" s="127">
        <v>0</v>
      </c>
      <c r="T46" s="127">
        <v>0</v>
      </c>
      <c r="U46"/>
      <c r="V46"/>
    </row>
    <row r="47" spans="1:22">
      <c r="A47" s="124">
        <v>27</v>
      </c>
      <c r="B47" s="125" t="s">
        <v>664</v>
      </c>
      <c r="C47" s="126">
        <v>0</v>
      </c>
      <c r="D47" s="126">
        <v>0</v>
      </c>
      <c r="E47" s="127">
        <v>0</v>
      </c>
      <c r="F47" s="126">
        <v>0</v>
      </c>
      <c r="G47" s="126">
        <v>0</v>
      </c>
      <c r="H47" s="127">
        <v>0</v>
      </c>
      <c r="I47" s="127">
        <f>IFERROR(J47+K47+L47,0)</f>
        <v>0</v>
      </c>
      <c r="J47" s="127">
        <v>0</v>
      </c>
      <c r="K47" s="127">
        <v>0</v>
      </c>
      <c r="L47" s="127">
        <v>0</v>
      </c>
      <c r="M47" s="127">
        <f>IFERROR(N47+O47,0)</f>
        <v>0</v>
      </c>
      <c r="N47" s="127">
        <v>0</v>
      </c>
      <c r="O47" s="127">
        <v>0</v>
      </c>
      <c r="P47" s="127">
        <f>IFERROR(Q47+R47+S47+T47,0)</f>
        <v>0</v>
      </c>
      <c r="Q47" s="127">
        <v>0</v>
      </c>
      <c r="R47" s="127">
        <v>0</v>
      </c>
      <c r="S47" s="127">
        <v>0</v>
      </c>
      <c r="T47" s="127">
        <v>0</v>
      </c>
      <c r="U47"/>
      <c r="V47"/>
    </row>
    <row r="48" spans="1:22">
      <c r="A48" s="124">
        <v>28</v>
      </c>
      <c r="B48" s="125" t="s">
        <v>665</v>
      </c>
      <c r="C48" s="126">
        <v>13</v>
      </c>
      <c r="D48" s="126">
        <v>5</v>
      </c>
      <c r="E48" s="127">
        <v>199.3</v>
      </c>
      <c r="F48" s="126">
        <v>0</v>
      </c>
      <c r="G48" s="126">
        <v>0</v>
      </c>
      <c r="H48" s="127">
        <v>0</v>
      </c>
      <c r="I48" s="127">
        <f>IFERROR(J48+K48+L48,0)</f>
        <v>6455200</v>
      </c>
      <c r="J48" s="127">
        <v>3595546.4</v>
      </c>
      <c r="K48" s="127">
        <v>2144740.2</v>
      </c>
      <c r="L48" s="127">
        <v>714913.4</v>
      </c>
      <c r="M48" s="127">
        <f>IFERROR(N48+O48,0)</f>
        <v>0</v>
      </c>
      <c r="N48" s="127">
        <v>0</v>
      </c>
      <c r="O48" s="127">
        <v>0</v>
      </c>
      <c r="P48" s="127">
        <f>IFERROR(Q48+R48+S48+T48,0)</f>
        <v>0</v>
      </c>
      <c r="Q48" s="127">
        <v>0</v>
      </c>
      <c r="R48" s="127">
        <v>0</v>
      </c>
      <c r="S48" s="127">
        <v>0</v>
      </c>
      <c r="T48" s="127">
        <v>0</v>
      </c>
      <c r="U48"/>
      <c r="V48"/>
    </row>
    <row r="49" spans="1:22">
      <c r="A49" s="124">
        <v>29</v>
      </c>
      <c r="B49" s="125" t="s">
        <v>666</v>
      </c>
      <c r="C49" s="126">
        <v>6</v>
      </c>
      <c r="D49" s="126">
        <v>3</v>
      </c>
      <c r="E49" s="127">
        <v>103</v>
      </c>
      <c r="F49" s="126">
        <v>0</v>
      </c>
      <c r="G49" s="126">
        <v>0</v>
      </c>
      <c r="H49" s="127">
        <v>0</v>
      </c>
      <c r="I49" s="127">
        <f>IFERROR(J49+K49+L49,0)</f>
        <v>4350080</v>
      </c>
      <c r="J49" s="127">
        <v>2422994.56</v>
      </c>
      <c r="K49" s="127">
        <v>1445314.08</v>
      </c>
      <c r="L49" s="127">
        <v>481771.36</v>
      </c>
      <c r="M49" s="127">
        <f>IFERROR(N49+O49,0)</f>
        <v>0</v>
      </c>
      <c r="N49" s="127">
        <v>0</v>
      </c>
      <c r="O49" s="127">
        <v>0</v>
      </c>
      <c r="P49" s="127">
        <f>IFERROR(Q49+R49+S49+T49,0)</f>
        <v>0</v>
      </c>
      <c r="Q49" s="127">
        <v>0</v>
      </c>
      <c r="R49" s="127">
        <v>0</v>
      </c>
      <c r="S49" s="127">
        <v>0</v>
      </c>
      <c r="T49" s="127">
        <v>0</v>
      </c>
      <c r="U49"/>
      <c r="V49"/>
    </row>
    <row r="50" spans="1:22">
      <c r="A50" s="124">
        <v>30</v>
      </c>
      <c r="B50" s="125" t="s">
        <v>667</v>
      </c>
      <c r="C50" s="126">
        <v>16</v>
      </c>
      <c r="D50" s="126">
        <v>10</v>
      </c>
      <c r="E50" s="127">
        <v>265.25</v>
      </c>
      <c r="F50" s="126">
        <v>0</v>
      </c>
      <c r="G50" s="126">
        <v>0</v>
      </c>
      <c r="H50" s="127">
        <v>0</v>
      </c>
      <c r="I50" s="127">
        <f>IFERROR(J50+K50+L50,0)</f>
        <v>10950717</v>
      </c>
      <c r="J50" s="127">
        <v>6099549.37</v>
      </c>
      <c r="K50" s="127">
        <v>3638375.72</v>
      </c>
      <c r="L50" s="127">
        <v>1212791.91</v>
      </c>
      <c r="M50" s="127">
        <f>IFERROR(N50+O50,0)</f>
        <v>0</v>
      </c>
      <c r="N50" s="127">
        <v>0</v>
      </c>
      <c r="O50" s="127">
        <v>0</v>
      </c>
      <c r="P50" s="127">
        <f>IFERROR(Q50+R50+S50+T50,0)</f>
        <v>0</v>
      </c>
      <c r="Q50" s="127">
        <v>0</v>
      </c>
      <c r="R50" s="127">
        <v>0</v>
      </c>
      <c r="S50" s="127">
        <v>0</v>
      </c>
      <c r="T50" s="127">
        <v>0</v>
      </c>
      <c r="U50"/>
      <c r="V50"/>
    </row>
    <row r="51" spans="1:22">
      <c r="A51" s="124">
        <v>31</v>
      </c>
      <c r="B51" s="125" t="s">
        <v>668</v>
      </c>
      <c r="C51" s="126">
        <v>22</v>
      </c>
      <c r="D51" s="126">
        <v>10</v>
      </c>
      <c r="E51" s="127">
        <v>420.54</v>
      </c>
      <c r="F51" s="126">
        <v>0</v>
      </c>
      <c r="G51" s="126">
        <v>0</v>
      </c>
      <c r="H51" s="127">
        <v>0</v>
      </c>
      <c r="I51" s="127">
        <f>IFERROR(J51+K51+L51,0)</f>
        <v>32596685</v>
      </c>
      <c r="J51" s="127">
        <v>18156353.54</v>
      </c>
      <c r="K51" s="127">
        <v>10830248.59</v>
      </c>
      <c r="L51" s="127">
        <v>3610082.87</v>
      </c>
      <c r="M51" s="127">
        <f>IFERROR(N51+O51,0)</f>
        <v>0</v>
      </c>
      <c r="N51" s="127">
        <v>0</v>
      </c>
      <c r="O51" s="127">
        <v>0</v>
      </c>
      <c r="P51" s="127">
        <f>IFERROR(Q51+R51+S51+T51,0)</f>
        <v>0</v>
      </c>
      <c r="Q51" s="127">
        <v>0</v>
      </c>
      <c r="R51" s="127">
        <v>0</v>
      </c>
      <c r="S51" s="127">
        <v>0</v>
      </c>
      <c r="T51" s="127">
        <v>0</v>
      </c>
      <c r="U51"/>
      <c r="V51"/>
    </row>
    <row r="52" spans="1:22">
      <c r="A52" s="124">
        <v>32</v>
      </c>
      <c r="B52" s="125" t="s">
        <v>669</v>
      </c>
      <c r="C52" s="126">
        <v>4</v>
      </c>
      <c r="D52" s="126">
        <v>4</v>
      </c>
      <c r="E52" s="127">
        <v>110.1</v>
      </c>
      <c r="F52" s="126">
        <v>0</v>
      </c>
      <c r="G52" s="126">
        <v>0</v>
      </c>
      <c r="H52" s="127">
        <v>0</v>
      </c>
      <c r="I52" s="127">
        <f>IFERROR(J52+K52+L52,0)</f>
        <v>3869600</v>
      </c>
      <c r="J52" s="127">
        <v>2155367.2</v>
      </c>
      <c r="K52" s="127">
        <v>1285674.58</v>
      </c>
      <c r="L52" s="127">
        <v>428558.22</v>
      </c>
      <c r="M52" s="127">
        <f>IFERROR(N52+O52,0)</f>
        <v>0</v>
      </c>
      <c r="N52" s="127">
        <v>0</v>
      </c>
      <c r="O52" s="127">
        <v>0</v>
      </c>
      <c r="P52" s="127">
        <f>IFERROR(Q52+R52+S52+T52,0)</f>
        <v>0</v>
      </c>
      <c r="Q52" s="127">
        <v>0</v>
      </c>
      <c r="R52" s="127">
        <v>0</v>
      </c>
      <c r="S52" s="127">
        <v>0</v>
      </c>
      <c r="T52" s="127">
        <v>0</v>
      </c>
      <c r="U52"/>
      <c r="V52"/>
    </row>
    <row r="53" spans="1:22">
      <c r="A53" s="124">
        <v>33</v>
      </c>
      <c r="B53" s="125" t="s">
        <v>670</v>
      </c>
      <c r="C53" s="126">
        <v>10</v>
      </c>
      <c r="D53" s="126">
        <v>3</v>
      </c>
      <c r="E53" s="127">
        <v>105</v>
      </c>
      <c r="F53" s="126">
        <v>0</v>
      </c>
      <c r="G53" s="126">
        <v>0</v>
      </c>
      <c r="H53" s="127">
        <v>0</v>
      </c>
      <c r="I53" s="127">
        <f>IFERROR(J53+K53+L53,0)</f>
        <v>2466124</v>
      </c>
      <c r="J53" s="127">
        <v>1373631.08</v>
      </c>
      <c r="K53" s="127">
        <v>819369.69</v>
      </c>
      <c r="L53" s="127">
        <v>273123.23</v>
      </c>
      <c r="M53" s="127">
        <f>IFERROR(N53+O53,0)</f>
        <v>0</v>
      </c>
      <c r="N53" s="127">
        <v>0</v>
      </c>
      <c r="O53" s="127">
        <v>0</v>
      </c>
      <c r="P53" s="127">
        <f>IFERROR(Q53+R53+S53+T53,0)</f>
        <v>0</v>
      </c>
      <c r="Q53" s="127">
        <v>0</v>
      </c>
      <c r="R53" s="127">
        <v>0</v>
      </c>
      <c r="S53" s="127">
        <v>0</v>
      </c>
      <c r="T53" s="127">
        <v>0</v>
      </c>
      <c r="U53"/>
      <c r="V53"/>
    </row>
    <row r="54" spans="1:22">
      <c r="A54" s="124">
        <v>34</v>
      </c>
      <c r="B54" s="125" t="s">
        <v>671</v>
      </c>
      <c r="C54" s="126">
        <v>18</v>
      </c>
      <c r="D54" s="126">
        <v>5</v>
      </c>
      <c r="E54" s="127">
        <v>169.2</v>
      </c>
      <c r="F54" s="126">
        <v>0</v>
      </c>
      <c r="G54" s="126">
        <v>0</v>
      </c>
      <c r="H54" s="127">
        <v>0</v>
      </c>
      <c r="I54" s="127">
        <f>IFERROR(J54+K54+L54,0)</f>
        <v>8215173</v>
      </c>
      <c r="J54" s="127">
        <v>4575851.37</v>
      </c>
      <c r="K54" s="127">
        <v>2729491.22</v>
      </c>
      <c r="L54" s="127">
        <v>909830.41</v>
      </c>
      <c r="M54" s="127">
        <f>IFERROR(N54+O54,0)</f>
        <v>0</v>
      </c>
      <c r="N54" s="127">
        <v>0</v>
      </c>
      <c r="O54" s="127">
        <v>0</v>
      </c>
      <c r="P54" s="127">
        <f>IFERROR(Q54+R54+S54+T54,0)</f>
        <v>0</v>
      </c>
      <c r="Q54" s="127">
        <v>0</v>
      </c>
      <c r="R54" s="127">
        <v>0</v>
      </c>
      <c r="S54" s="127">
        <v>0</v>
      </c>
      <c r="T54" s="127">
        <v>0</v>
      </c>
      <c r="U54"/>
      <c r="V54"/>
    </row>
    <row r="55" spans="1:22">
      <c r="A55" s="124">
        <v>35</v>
      </c>
      <c r="B55" s="125" t="s">
        <v>672</v>
      </c>
      <c r="C55" s="126">
        <v>40</v>
      </c>
      <c r="D55" s="126">
        <v>19</v>
      </c>
      <c r="E55" s="127">
        <v>892.4</v>
      </c>
      <c r="F55" s="126">
        <v>0</v>
      </c>
      <c r="G55" s="126">
        <v>0</v>
      </c>
      <c r="H55" s="127">
        <v>0</v>
      </c>
      <c r="I55" s="127">
        <f>IFERROR(J55+K55+L55,0)</f>
        <v>39592488.14</v>
      </c>
      <c r="J55" s="127">
        <v>22053015.88</v>
      </c>
      <c r="K55" s="127">
        <v>13154604.16</v>
      </c>
      <c r="L55" s="127">
        <v>4384868.1</v>
      </c>
      <c r="M55" s="127">
        <f>IFERROR(N55+O55,0)</f>
        <v>0</v>
      </c>
      <c r="N55" s="127">
        <v>0</v>
      </c>
      <c r="O55" s="127">
        <v>0</v>
      </c>
      <c r="P55" s="127">
        <f>IFERROR(Q55+R55+S55+T55,0)</f>
        <v>0</v>
      </c>
      <c r="Q55" s="127">
        <v>0</v>
      </c>
      <c r="R55" s="127">
        <v>0</v>
      </c>
      <c r="S55" s="127">
        <v>0</v>
      </c>
      <c r="T55" s="127">
        <v>0</v>
      </c>
      <c r="U55"/>
      <c r="V55"/>
    </row>
    <row r="56" spans="1:22">
      <c r="A56" s="124">
        <v>36</v>
      </c>
      <c r="B56" s="125" t="s">
        <v>673</v>
      </c>
      <c r="C56" s="126">
        <v>21</v>
      </c>
      <c r="D56" s="126">
        <v>4</v>
      </c>
      <c r="E56" s="127">
        <v>220.2</v>
      </c>
      <c r="F56" s="126">
        <v>0</v>
      </c>
      <c r="G56" s="126">
        <v>0</v>
      </c>
      <c r="H56" s="127">
        <v>0</v>
      </c>
      <c r="I56" s="127">
        <f>IFERROR(J56+K56+L56,0)</f>
        <v>8693963.9</v>
      </c>
      <c r="J56" s="127">
        <v>4842537.89</v>
      </c>
      <c r="K56" s="127">
        <v>2888569.51</v>
      </c>
      <c r="L56" s="127">
        <v>962856.5</v>
      </c>
      <c r="M56" s="127">
        <f>IFERROR(N56+O56,0)</f>
        <v>0</v>
      </c>
      <c r="N56" s="127">
        <v>0</v>
      </c>
      <c r="O56" s="127">
        <v>0</v>
      </c>
      <c r="P56" s="127">
        <f>IFERROR(Q56+R56+S56+T56,0)</f>
        <v>0</v>
      </c>
      <c r="Q56" s="127">
        <v>0</v>
      </c>
      <c r="R56" s="127">
        <v>0</v>
      </c>
      <c r="S56" s="127">
        <v>0</v>
      </c>
      <c r="T56" s="127">
        <v>0</v>
      </c>
      <c r="U56"/>
      <c r="V56"/>
    </row>
    <row r="57" spans="1:22">
      <c r="A57" s="124">
        <v>37</v>
      </c>
      <c r="B57" s="125" t="s">
        <v>674</v>
      </c>
      <c r="C57" s="126">
        <v>10</v>
      </c>
      <c r="D57" s="126">
        <v>6</v>
      </c>
      <c r="E57" s="127">
        <v>196.4</v>
      </c>
      <c r="F57" s="126">
        <v>0</v>
      </c>
      <c r="G57" s="126">
        <v>0</v>
      </c>
      <c r="H57" s="127">
        <v>0</v>
      </c>
      <c r="I57" s="127">
        <f>IFERROR(J57+K57+L57,0)</f>
        <v>5699360</v>
      </c>
      <c r="J57" s="127">
        <v>3174543.52</v>
      </c>
      <c r="K57" s="127">
        <v>1893612.34</v>
      </c>
      <c r="L57" s="127">
        <v>631204.14</v>
      </c>
      <c r="M57" s="127">
        <f>IFERROR(N57+O57,0)</f>
        <v>0</v>
      </c>
      <c r="N57" s="127">
        <v>0</v>
      </c>
      <c r="O57" s="127">
        <v>0</v>
      </c>
      <c r="P57" s="127">
        <f>IFERROR(Q57+R57+S57+T57,0)</f>
        <v>0</v>
      </c>
      <c r="Q57" s="127">
        <v>0</v>
      </c>
      <c r="R57" s="127">
        <v>0</v>
      </c>
      <c r="S57" s="127">
        <v>0</v>
      </c>
      <c r="T57" s="127">
        <v>0</v>
      </c>
      <c r="U57"/>
      <c r="V57"/>
    </row>
    <row r="58" spans="1:2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 customHeight="1" ht="15">
      <c r="A60" s="98" t="s">
        <v>675</v>
      </c>
      <c r="B60" s="128"/>
      <c r="C60" s="128"/>
      <c r="D60" s="128"/>
      <c r="E60" s="128"/>
      <c r="F60" s="128"/>
      <c r="G60" s="128"/>
      <c r="H60" s="128"/>
      <c r="I60" s="128"/>
      <c r="J60" s="2"/>
      <c r="K60" s="2"/>
      <c r="L60" s="129"/>
      <c r="M60" s="129"/>
      <c r="N60" s="130"/>
      <c r="O60" s="2"/>
      <c r="P60" s="2"/>
      <c r="Q60" s="1"/>
      <c r="R60" s="1"/>
      <c r="S60" s="1"/>
      <c r="T60" s="1"/>
      <c r="U60"/>
      <c r="V60"/>
    </row>
    <row r="61" spans="1:22" customHeight="1" ht="17.25">
      <c r="A61" s="128"/>
      <c r="B61" s="128"/>
      <c r="C61" s="128"/>
      <c r="D61" s="128"/>
      <c r="E61" s="128"/>
      <c r="F61" s="128"/>
      <c r="G61" s="128"/>
      <c r="H61" s="128"/>
      <c r="I61" s="128"/>
      <c r="J61" s="131"/>
      <c r="K61" s="131"/>
      <c r="L61" s="132"/>
      <c r="M61" s="133"/>
      <c r="N61" s="134" t="s">
        <v>35</v>
      </c>
      <c r="O61" s="135"/>
      <c r="P61" s="135"/>
      <c r="Q61" s="1"/>
      <c r="R61" s="1"/>
      <c r="S61" s="1"/>
      <c r="T61" s="1"/>
      <c r="U61"/>
      <c r="V61"/>
    </row>
    <row r="62" spans="1:22" customHeight="1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36" t="s">
        <v>36</v>
      </c>
      <c r="M62" s="136"/>
      <c r="N62" s="137" t="s">
        <v>613</v>
      </c>
      <c r="O62" s="137"/>
      <c r="P62" s="137"/>
      <c r="Q62" s="1"/>
      <c r="R62" s="1"/>
      <c r="S62" s="1"/>
      <c r="T62" s="1"/>
      <c r="U62"/>
      <c r="V62"/>
    </row>
    <row r="63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/>
      <c r="V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S1:T1"/>
    <mergeCell ref="A2:T2"/>
    <mergeCell ref="A6:E6"/>
    <mergeCell ref="F6:H6"/>
    <mergeCell ref="A7:E7"/>
    <mergeCell ref="F7:H7"/>
    <mergeCell ref="A10:A15"/>
    <mergeCell ref="B10:B15"/>
    <mergeCell ref="C10:E11"/>
    <mergeCell ref="F10:H11"/>
    <mergeCell ref="I10:L11"/>
    <mergeCell ref="M10:O11"/>
    <mergeCell ref="P10:T10"/>
    <mergeCell ref="P11:P14"/>
    <mergeCell ref="Q11:T11"/>
    <mergeCell ref="C12:C14"/>
    <mergeCell ref="D12:D14"/>
    <mergeCell ref="E12:E14"/>
    <mergeCell ref="F12:F14"/>
    <mergeCell ref="G12:G14"/>
    <mergeCell ref="H12:H14"/>
    <mergeCell ref="I12:I14"/>
    <mergeCell ref="J12:L12"/>
    <mergeCell ref="M12:M14"/>
    <mergeCell ref="N12:O12"/>
    <mergeCell ref="Q12:R12"/>
    <mergeCell ref="S12:T12"/>
    <mergeCell ref="J13:J14"/>
    <mergeCell ref="K13:K14"/>
    <mergeCell ref="L13:L14"/>
    <mergeCell ref="N13:N14"/>
    <mergeCell ref="O13:O14"/>
    <mergeCell ref="Q13:Q14"/>
    <mergeCell ref="R13:R14"/>
    <mergeCell ref="S13:S14"/>
    <mergeCell ref="T13:T14"/>
    <mergeCell ref="A19:T19"/>
    <mergeCell ref="A60:I61"/>
    <mergeCell ref="N61:P61"/>
    <mergeCell ref="L62:M62"/>
    <mergeCell ref="N62:P62"/>
  </mergeCells>
  <printOptions gridLines="false" gridLinesSet="true" horizontalCentered="true"/>
  <pageMargins left="0.31496062992126" right="0.31496062992126" top="0.31496062992126" bottom="0.31496062992126" header="0.31496062992126" footer="0.31496062992126"/>
  <pageSetup paperSize="9" orientation="landscape" scale="37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266"/>
  <sheetViews>
    <sheetView tabSelected="0" workbookViewId="0" showGridLines="true" showRowColHeaders="1">
      <selection activeCell="A1" sqref="A1"/>
    </sheetView>
  </sheetViews>
  <sheetFormatPr defaultRowHeight="14.4" defaultColWidth="8.59765625" outlineLevelRow="0" outlineLevelCol="0"/>
  <cols>
    <col min="1" max="1" width="5.71" customWidth="true" style="1"/>
    <col min="2" max="2" width="55.15" customWidth="true" style="1"/>
    <col min="3" max="3" width="16.14" customWidth="true" style="1"/>
    <col min="4" max="4" width="16.14" customWidth="true" style="1"/>
    <col min="5" max="5" width="16.14" customWidth="true" style="1"/>
    <col min="6" max="6" width="16.14" customWidth="true" style="1"/>
    <col min="7" max="7" width="28.72" customWidth="true" style="1"/>
    <col min="8" max="8" width="28.72" customWidth="true" style="1"/>
    <col min="9" max="9" width="16.14" customWidth="true" style="1"/>
    <col min="10" max="10" width="16.14" customWidth="true" style="1"/>
    <col min="11" max="11" width="16.14" customWidth="true" style="1"/>
    <col min="12" max="12" width="16.14" customWidth="true" style="1"/>
    <col min="13" max="13" width="28.72" customWidth="true" style="1"/>
    <col min="14" max="14" width="28.72" customWidth="true" style="1"/>
    <col min="15" max="15" width="16.14" customWidth="true" style="1"/>
    <col min="16" max="16" width="16.14" customWidth="true" style="1"/>
    <col min="17" max="17" width="16.14" customWidth="true" style="1"/>
    <col min="18" max="18" width="16.14" customWidth="true" style="1"/>
    <col min="19" max="19" width="16.14" customWidth="true" style="1"/>
  </cols>
  <sheetData>
    <row r="1" spans="1:21" customHeight="1" ht="78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40" t="s">
        <v>676</v>
      </c>
      <c r="R1" s="140"/>
      <c r="S1" s="140"/>
      <c r="T1"/>
      <c r="U1"/>
    </row>
    <row r="2" spans="1:21" customHeight="1" ht="53.25">
      <c r="A2" s="141" t="s">
        <v>677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/>
      <c r="U2"/>
    </row>
    <row r="3" spans="1:21" customHeight="1" ht="18.7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4"/>
      <c r="T3"/>
      <c r="U3"/>
    </row>
    <row r="4" spans="1:21" customHeight="1" ht="18.75">
      <c r="A4" s="145" t="s">
        <v>2</v>
      </c>
      <c r="B4" s="145"/>
      <c r="C4" s="145"/>
      <c r="D4" s="146" t="s">
        <v>3</v>
      </c>
      <c r="E4" s="146"/>
      <c r="F4" s="146"/>
      <c r="G4" s="147"/>
      <c r="H4" s="147"/>
      <c r="I4" s="148"/>
      <c r="J4" s="148"/>
      <c r="K4" s="148"/>
      <c r="L4" s="148"/>
      <c r="M4" s="148"/>
      <c r="N4" s="148"/>
      <c r="O4" s="148"/>
      <c r="P4" s="149"/>
      <c r="Q4" s="149"/>
      <c r="R4" s="143"/>
      <c r="S4" s="143"/>
      <c r="T4"/>
      <c r="U4"/>
    </row>
    <row r="5" spans="1:21" customHeight="1" ht="18.75">
      <c r="A5" s="145" t="s">
        <v>4</v>
      </c>
      <c r="B5" s="145"/>
      <c r="C5" s="145"/>
      <c r="D5" s="146" t="s">
        <v>5</v>
      </c>
      <c r="E5" s="146"/>
      <c r="F5" s="146"/>
      <c r="G5" s="147"/>
      <c r="H5" s="147"/>
      <c r="I5" s="148"/>
      <c r="J5" s="148"/>
      <c r="K5" s="148"/>
      <c r="L5" s="148"/>
      <c r="M5" s="148"/>
      <c r="N5" s="148"/>
      <c r="O5" s="148"/>
      <c r="P5" s="145"/>
      <c r="Q5" s="145"/>
      <c r="R5" s="143"/>
      <c r="S5" s="143"/>
      <c r="T5"/>
      <c r="U5"/>
    </row>
    <row r="6" spans="1:21" customHeight="1" ht="15">
      <c r="A6" s="150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/>
      <c r="U6"/>
    </row>
    <row r="7" spans="1:21" customHeight="1" ht="36">
      <c r="A7" s="151" t="s">
        <v>6</v>
      </c>
      <c r="B7" s="151" t="s">
        <v>678</v>
      </c>
      <c r="C7" s="151" t="s">
        <v>679</v>
      </c>
      <c r="D7" s="151"/>
      <c r="E7" s="151"/>
      <c r="F7" s="151" t="s">
        <v>617</v>
      </c>
      <c r="G7" s="151"/>
      <c r="H7" s="151"/>
      <c r="I7" s="151"/>
      <c r="J7" s="151"/>
      <c r="K7" s="151"/>
      <c r="L7" s="151" t="s">
        <v>618</v>
      </c>
      <c r="M7" s="151"/>
      <c r="N7" s="151"/>
      <c r="O7" s="151"/>
      <c r="P7" s="151"/>
      <c r="Q7" s="151"/>
      <c r="R7" s="152" t="s">
        <v>680</v>
      </c>
      <c r="S7" s="152" t="s">
        <v>681</v>
      </c>
      <c r="T7"/>
      <c r="U7"/>
    </row>
    <row r="8" spans="1:21" customHeight="1" ht="36">
      <c r="A8" s="151"/>
      <c r="B8" s="151"/>
      <c r="C8" s="152" t="s">
        <v>622</v>
      </c>
      <c r="D8" s="152" t="s">
        <v>623</v>
      </c>
      <c r="E8" s="152" t="s">
        <v>624</v>
      </c>
      <c r="F8" s="152" t="s">
        <v>682</v>
      </c>
      <c r="G8" s="151" t="s">
        <v>683</v>
      </c>
      <c r="H8" s="151"/>
      <c r="I8" s="152" t="s">
        <v>622</v>
      </c>
      <c r="J8" s="152" t="s">
        <v>623</v>
      </c>
      <c r="K8" s="152" t="s">
        <v>624</v>
      </c>
      <c r="L8" s="152" t="s">
        <v>682</v>
      </c>
      <c r="M8" s="151" t="s">
        <v>683</v>
      </c>
      <c r="N8" s="151"/>
      <c r="O8" s="152" t="s">
        <v>622</v>
      </c>
      <c r="P8" s="152" t="s">
        <v>623</v>
      </c>
      <c r="Q8" s="152" t="s">
        <v>624</v>
      </c>
      <c r="R8" s="152"/>
      <c r="S8" s="152"/>
      <c r="T8"/>
      <c r="U8"/>
    </row>
    <row r="9" spans="1:21" customHeight="1" ht="45">
      <c r="A9" s="151"/>
      <c r="B9" s="151"/>
      <c r="C9" s="152"/>
      <c r="D9" s="152"/>
      <c r="E9" s="152"/>
      <c r="F9" s="152"/>
      <c r="G9" s="151" t="s">
        <v>684</v>
      </c>
      <c r="H9" s="151" t="s">
        <v>683</v>
      </c>
      <c r="I9" s="152"/>
      <c r="J9" s="152"/>
      <c r="K9" s="152"/>
      <c r="L9" s="152"/>
      <c r="M9" s="151" t="s">
        <v>684</v>
      </c>
      <c r="N9" s="151" t="s">
        <v>683</v>
      </c>
      <c r="O9" s="152"/>
      <c r="P9" s="152"/>
      <c r="Q9" s="152"/>
      <c r="R9" s="152"/>
      <c r="S9" s="152"/>
      <c r="T9"/>
      <c r="U9"/>
    </row>
    <row r="10" spans="1:21" customHeight="1" ht="114">
      <c r="A10" s="151"/>
      <c r="B10" s="151"/>
      <c r="C10" s="152"/>
      <c r="D10" s="152"/>
      <c r="E10" s="152"/>
      <c r="F10" s="152"/>
      <c r="G10" s="151"/>
      <c r="H10" s="151" t="s">
        <v>685</v>
      </c>
      <c r="I10" s="152"/>
      <c r="J10" s="152"/>
      <c r="K10" s="152"/>
      <c r="L10" s="152"/>
      <c r="M10" s="151"/>
      <c r="N10" s="151" t="s">
        <v>685</v>
      </c>
      <c r="O10" s="152"/>
      <c r="P10" s="152"/>
      <c r="Q10" s="152"/>
      <c r="R10" s="152"/>
      <c r="S10" s="152"/>
      <c r="T10"/>
      <c r="U10"/>
    </row>
    <row r="11" spans="1:21" customHeight="1" ht="18.75">
      <c r="A11" s="151"/>
      <c r="B11" s="151"/>
      <c r="C11" s="151" t="s">
        <v>635</v>
      </c>
      <c r="D11" s="151" t="s">
        <v>16</v>
      </c>
      <c r="E11" s="151" t="s">
        <v>636</v>
      </c>
      <c r="F11" s="151" t="s">
        <v>16</v>
      </c>
      <c r="G11" s="151" t="s">
        <v>16</v>
      </c>
      <c r="H11" s="151" t="s">
        <v>16</v>
      </c>
      <c r="I11" s="151" t="s">
        <v>635</v>
      </c>
      <c r="J11" s="151" t="s">
        <v>16</v>
      </c>
      <c r="K11" s="151" t="s">
        <v>636</v>
      </c>
      <c r="L11" s="151" t="s">
        <v>16</v>
      </c>
      <c r="M11" s="151" t="s">
        <v>16</v>
      </c>
      <c r="N11" s="151" t="s">
        <v>16</v>
      </c>
      <c r="O11" s="151" t="s">
        <v>635</v>
      </c>
      <c r="P11" s="151" t="s">
        <v>16</v>
      </c>
      <c r="Q11" s="151" t="s">
        <v>636</v>
      </c>
      <c r="R11" s="152"/>
      <c r="S11" s="152"/>
      <c r="T11"/>
      <c r="U11"/>
    </row>
    <row r="12" spans="1:21" customHeight="1" ht="15">
      <c r="A12" s="153">
        <v>1</v>
      </c>
      <c r="B12" s="153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/>
      <c r="U12"/>
    </row>
    <row r="13" spans="1:21" customHeight="1" ht="30">
      <c r="A13" s="154"/>
      <c r="B13" s="155" t="s">
        <v>67</v>
      </c>
      <c r="C13" s="156">
        <v>2352</v>
      </c>
      <c r="D13" s="156">
        <v>1010</v>
      </c>
      <c r="E13" s="157">
        <v>36517.28</v>
      </c>
      <c r="F13" s="156">
        <v>378</v>
      </c>
      <c r="G13" s="156">
        <v>367</v>
      </c>
      <c r="H13" s="156">
        <v>1</v>
      </c>
      <c r="I13" s="156">
        <v>838</v>
      </c>
      <c r="J13" s="156">
        <v>376</v>
      </c>
      <c r="K13" s="157">
        <v>14289.68</v>
      </c>
      <c r="L13" s="156">
        <v>0</v>
      </c>
      <c r="M13" s="156">
        <v>0</v>
      </c>
      <c r="N13" s="156">
        <v>0</v>
      </c>
      <c r="O13" s="156">
        <v>0</v>
      </c>
      <c r="P13" s="156">
        <v>0</v>
      </c>
      <c r="Q13" s="157">
        <v>0</v>
      </c>
      <c r="R13" s="158" t="s">
        <v>20</v>
      </c>
      <c r="S13" s="158" t="s">
        <v>20</v>
      </c>
      <c r="T13"/>
      <c r="U13"/>
    </row>
    <row r="14" spans="1:21" customHeight="1" ht="30">
      <c r="A14" s="154"/>
      <c r="B14" s="155" t="s">
        <v>69</v>
      </c>
      <c r="C14" s="156">
        <f>sum(C16)</f>
        <v>2352</v>
      </c>
      <c r="D14" s="156">
        <f>sum(D16)</f>
        <v>1010</v>
      </c>
      <c r="E14" s="157">
        <f>sum(E16)</f>
        <v>36517.28</v>
      </c>
      <c r="F14" s="156">
        <f>sum(F16)</f>
        <v>378</v>
      </c>
      <c r="G14" s="156">
        <f>sum(G16)</f>
        <v>367</v>
      </c>
      <c r="H14" s="156">
        <f>sum(H16)</f>
        <v>1</v>
      </c>
      <c r="I14" s="156">
        <f>sum(I16)</f>
        <v>838</v>
      </c>
      <c r="J14" s="156">
        <f>sum(J16)</f>
        <v>376</v>
      </c>
      <c r="K14" s="157">
        <f>sum(K16)</f>
        <v>14289.68</v>
      </c>
      <c r="L14" s="156">
        <f>sum(L16)</f>
        <v>0</v>
      </c>
      <c r="M14" s="156">
        <f>sum(M16)</f>
        <v>0</v>
      </c>
      <c r="N14" s="156">
        <f>sum(N16)</f>
        <v>0</v>
      </c>
      <c r="O14" s="156">
        <f>sum(O16)</f>
        <v>0</v>
      </c>
      <c r="P14" s="156">
        <f>sum(P16)</f>
        <v>0</v>
      </c>
      <c r="Q14" s="157">
        <f>sum(Q16)</f>
        <v>0</v>
      </c>
      <c r="R14" s="158" t="s">
        <v>20</v>
      </c>
      <c r="S14" s="158" t="s">
        <v>20</v>
      </c>
      <c r="T14"/>
      <c r="U14"/>
    </row>
    <row r="15" spans="1:21">
      <c r="A15" s="159" t="s">
        <v>686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/>
      <c r="U15"/>
    </row>
    <row r="16" spans="1:21">
      <c r="A16" s="151"/>
      <c r="B16" s="160" t="s">
        <v>71</v>
      </c>
      <c r="C16" s="156">
        <f>sum(C17,C22,C24,C32,C36,C39,C86,C97,C99,C101,C109,C112,C116,C118,C121,C124,C135,C137,C188,C196,C202,C207,C209,C211,C215,C218,C220,C222,C224,C226,C228,C232,C234,C238,C244,C252,C255)</f>
        <v>2352</v>
      </c>
      <c r="D16" s="156">
        <f>sum(D17,D22,D24,D32,D36,D39,D86,D97,D99,D101,D109,D112,D116,D118,D121,D124,D135,D137,D188,D196,D202,D207,D209,D211,D215,D218,D220,D222,D224,D226,D228,D232,D234,D238,D244,D252,D255)</f>
        <v>1010</v>
      </c>
      <c r="E16" s="157">
        <f>sum(E17,E22,E24,E32,E36,E39,E86,E97,E99,E101,E109,E112,E116,E118,E121,E124,E135,E137,E188,E196,E202,E207,E209,E211,E215,E218,E220,E222,E224,E226,E228,E232,E234,E238,E244,E252,E255)</f>
        <v>36517.28</v>
      </c>
      <c r="F16" s="156">
        <f>sum(F17,F22,F24,F32,F36,F39,F86,F97,F99,F101,F109,F112,F116,F118,F121,F124,F135,F137,F188,F196,F202,F207,F209,F211,F215,F218,F220,F222,F224,F226,F228,F232,F234,F238,F244,F252,F255)</f>
        <v>378</v>
      </c>
      <c r="G16" s="156">
        <f>sum(G17,G22,G24,G32,G36,G39,G86,G97,G99,G101,G109,G112,G116,G118,G121,G124,G135,G137,G188,G196,G202,G207,G209,G211,G215,G218,G220,G222,G224,G226,G228,G232,G234,G238,G244,G252,G255)</f>
        <v>367</v>
      </c>
      <c r="H16" s="156">
        <f>sum(H17,H22,H24,H32,H36,H39,H86,H97,H99,H101,H109,H112,H116,H118,H121,H124,H135,H137,H188,H196,H202,H207,H209,H211,H215,H218,H220,H222,H224,H226,H228,H232,H234,H238,H244,H252,H255)</f>
        <v>1</v>
      </c>
      <c r="I16" s="156">
        <f>sum(I17,I22,I24,I32,I36,I39,I86,I97,I99,I101,I109,I112,I116,I118,I121,I124,I135,I137,I188,I196,I202,I207,I209,I211,I215,I218,I220,I222,I224,I226,I228,I232,I234,I238,I244,I252,I255)</f>
        <v>838</v>
      </c>
      <c r="J16" s="156">
        <f>sum(J17,J22,J24,J32,J36,J39,J86,J97,J99,J101,J109,J112,J116,J118,J121,J124,J135,J137,J188,J196,J202,J207,J209,J211,J215,J218,J220,J222,J224,J226,J228,J232,J234,J238,J244,J252,J255)</f>
        <v>376</v>
      </c>
      <c r="K16" s="157">
        <f>sum(K17,K22,K24,K32,K36,K39,K86,K97,K99,K101,K109,K112,K116,K118,K121,K124,K135,K137,K188,K196,K202,K207,K209,K211,K215,K218,K220,K222,K224,K226,K228,K232,K234,K238,K244,K252,K255)</f>
        <v>14289.68</v>
      </c>
      <c r="L16" s="156">
        <f>sum(L17,L22,L24,L32,L36,L39,L86,L97,L99,L101,L109,L112,L116,L118,L121,L124,L135,L137,L188,L196,L202,L207,L209,L211,L215,L218,L220,L222,L224,L226,L228,L232,L234,L238,L244,L252,L255)</f>
        <v>0</v>
      </c>
      <c r="M16" s="156">
        <f>sum(M17,M22,M24,M32,M36,M39,M86,M97,M99,M101,M109,M112,M116,M118,M121,M124,M135,M137,M188,M196,M202,M207,M209,M211,M215,M218,M220,M222,M224,M226,M228,M232,M234,M238,M244,M252,M255)</f>
        <v>0</v>
      </c>
      <c r="N16" s="156">
        <f>sum(N17,N22,N24,N32,N36,N39,N86,N97,N99,N101,N109,N112,N116,N118,N121,N124,N135,N137,N188,N196,N202,N207,N209,N211,N215,N218,N220,N222,N224,N226,N228,N232,N234,N238,N244,N252,N255)</f>
        <v>0</v>
      </c>
      <c r="O16" s="156">
        <f>sum(O17,O22,O24,O32,O36,O39,O86,O97,O99,O101,O109,O112,O116,O118,O121,O124,O135,O137,O188,O196,O202,O207,O209,O211,O215,O218,O220,O222,O224,O226,O228,O232,O234,O238,O244,O252,O255)</f>
        <v>0</v>
      </c>
      <c r="P16" s="156">
        <f>sum(P17,P22,P24,P32,P36,P39,P86,P97,P99,P101,P109,P112,P116,P118,P121,P124,P135,P137,P188,P196,P202,P207,P209,P211,P215,P218,P220,P222,P224,P226,P228,P232,P234,P238,P244,P252,P255)</f>
        <v>0</v>
      </c>
      <c r="Q16" s="157">
        <f>sum(Q17,Q22,Q24,Q32,Q36,Q39,Q86,Q97,Q99,Q101,Q109,Q112,Q116,Q118,Q121,Q124,Q135,Q137,Q188,Q196,Q202,Q207,Q209,Q211,Q215,Q218,Q220,Q222,Q224,Q226,Q228,Q232,Q234,Q238,Q244,Q252,Q255)</f>
        <v>0</v>
      </c>
      <c r="R16" s="158" t="s">
        <v>20</v>
      </c>
      <c r="S16" s="158" t="s">
        <v>20</v>
      </c>
      <c r="T16"/>
      <c r="U16"/>
    </row>
    <row r="17" spans="1:21">
      <c r="A17" s="151"/>
      <c r="B17" s="160" t="s">
        <v>638</v>
      </c>
      <c r="C17" s="156">
        <f>sum(C18:C21)</f>
        <v>45</v>
      </c>
      <c r="D17" s="156">
        <f>sum(D18:D21)</f>
        <v>22</v>
      </c>
      <c r="E17" s="157">
        <f>sum(E18:E21)</f>
        <v>880.5</v>
      </c>
      <c r="F17" s="156">
        <f>sum(F18:F21)</f>
        <v>4</v>
      </c>
      <c r="G17" s="156">
        <f>sum(G18:G21)</f>
        <v>1</v>
      </c>
      <c r="H17" s="156">
        <f>sum(H18:H21)</f>
        <v>0</v>
      </c>
      <c r="I17" s="156">
        <f>sum(I18:I21)</f>
        <v>9</v>
      </c>
      <c r="J17" s="156">
        <f>sum(J18:J21)</f>
        <v>4</v>
      </c>
      <c r="K17" s="157">
        <f>sum(K18:K21)</f>
        <v>171.7</v>
      </c>
      <c r="L17" s="156">
        <f>sum(L18:L21)</f>
        <v>0</v>
      </c>
      <c r="M17" s="156">
        <f>sum(M18:M21)</f>
        <v>0</v>
      </c>
      <c r="N17" s="156">
        <f>sum(N18:N21)</f>
        <v>0</v>
      </c>
      <c r="O17" s="156">
        <f>sum(O18:O21)</f>
        <v>0</v>
      </c>
      <c r="P17" s="156">
        <f>sum(P18:P21)</f>
        <v>0</v>
      </c>
      <c r="Q17" s="157">
        <f>sum(Q18:Q21)</f>
        <v>0</v>
      </c>
      <c r="R17" s="158" t="s">
        <v>20</v>
      </c>
      <c r="S17" s="158" t="s">
        <v>20</v>
      </c>
      <c r="T17"/>
      <c r="U17"/>
    </row>
    <row r="18" spans="1:21">
      <c r="A18" s="161">
        <v>1</v>
      </c>
      <c r="B18" s="162" t="s">
        <v>687</v>
      </c>
      <c r="C18" s="163">
        <v>1</v>
      </c>
      <c r="D18" s="163">
        <v>1</v>
      </c>
      <c r="E18" s="164">
        <v>48.7</v>
      </c>
      <c r="F18" s="163">
        <v>0</v>
      </c>
      <c r="G18" s="163">
        <v>0</v>
      </c>
      <c r="H18" s="163">
        <v>0</v>
      </c>
      <c r="I18" s="163">
        <v>0</v>
      </c>
      <c r="J18" s="163">
        <v>0</v>
      </c>
      <c r="K18" s="164">
        <v>0</v>
      </c>
      <c r="L18" s="163">
        <v>0</v>
      </c>
      <c r="M18" s="163">
        <v>0</v>
      </c>
      <c r="N18" s="163">
        <v>0</v>
      </c>
      <c r="O18" s="163">
        <v>0</v>
      </c>
      <c r="P18" s="163">
        <v>0</v>
      </c>
      <c r="Q18" s="164">
        <v>0</v>
      </c>
      <c r="R18" s="161"/>
      <c r="S18" s="161"/>
      <c r="T18"/>
      <c r="U18"/>
    </row>
    <row r="19" spans="1:21">
      <c r="A19" s="161">
        <v>2</v>
      </c>
      <c r="B19" s="162" t="s">
        <v>688</v>
      </c>
      <c r="C19" s="163">
        <v>14</v>
      </c>
      <c r="D19" s="163">
        <v>8</v>
      </c>
      <c r="E19" s="164">
        <v>371.4</v>
      </c>
      <c r="F19" s="163">
        <v>4</v>
      </c>
      <c r="G19" s="163">
        <v>1</v>
      </c>
      <c r="H19" s="163">
        <v>0</v>
      </c>
      <c r="I19" s="163">
        <v>9</v>
      </c>
      <c r="J19" s="163">
        <v>4</v>
      </c>
      <c r="K19" s="164">
        <v>171.7</v>
      </c>
      <c r="L19" s="163">
        <v>0</v>
      </c>
      <c r="M19" s="163">
        <v>0</v>
      </c>
      <c r="N19" s="163">
        <v>0</v>
      </c>
      <c r="O19" s="163">
        <v>0</v>
      </c>
      <c r="P19" s="163">
        <v>0</v>
      </c>
      <c r="Q19" s="164">
        <v>0</v>
      </c>
      <c r="R19" s="161"/>
      <c r="S19" s="161"/>
      <c r="T19"/>
      <c r="U19"/>
    </row>
    <row r="20" spans="1:21">
      <c r="A20" s="161">
        <v>3</v>
      </c>
      <c r="B20" s="162" t="s">
        <v>689</v>
      </c>
      <c r="C20" s="163">
        <v>3</v>
      </c>
      <c r="D20" s="163">
        <v>1</v>
      </c>
      <c r="E20" s="164">
        <v>40.3</v>
      </c>
      <c r="F20" s="163">
        <v>0</v>
      </c>
      <c r="G20" s="163">
        <v>0</v>
      </c>
      <c r="H20" s="163">
        <v>0</v>
      </c>
      <c r="I20" s="163">
        <v>0</v>
      </c>
      <c r="J20" s="163">
        <v>0</v>
      </c>
      <c r="K20" s="164">
        <v>0</v>
      </c>
      <c r="L20" s="163">
        <v>0</v>
      </c>
      <c r="M20" s="163">
        <v>0</v>
      </c>
      <c r="N20" s="163">
        <v>0</v>
      </c>
      <c r="O20" s="163">
        <v>0</v>
      </c>
      <c r="P20" s="163">
        <v>0</v>
      </c>
      <c r="Q20" s="164">
        <v>0</v>
      </c>
      <c r="R20" s="161"/>
      <c r="S20" s="161"/>
      <c r="T20"/>
      <c r="U20"/>
    </row>
    <row r="21" spans="1:21">
      <c r="A21" s="161">
        <v>4</v>
      </c>
      <c r="B21" s="162" t="s">
        <v>690</v>
      </c>
      <c r="C21" s="163">
        <v>27</v>
      </c>
      <c r="D21" s="163">
        <v>12</v>
      </c>
      <c r="E21" s="164">
        <v>420.1</v>
      </c>
      <c r="F21" s="163">
        <v>0</v>
      </c>
      <c r="G21" s="163">
        <v>0</v>
      </c>
      <c r="H21" s="163">
        <v>0</v>
      </c>
      <c r="I21" s="163">
        <v>0</v>
      </c>
      <c r="J21" s="163">
        <v>0</v>
      </c>
      <c r="K21" s="164">
        <v>0</v>
      </c>
      <c r="L21" s="163">
        <v>0</v>
      </c>
      <c r="M21" s="163">
        <v>0</v>
      </c>
      <c r="N21" s="163">
        <v>0</v>
      </c>
      <c r="O21" s="163">
        <v>0</v>
      </c>
      <c r="P21" s="163">
        <v>0</v>
      </c>
      <c r="Q21" s="164">
        <v>0</v>
      </c>
      <c r="R21" s="161"/>
      <c r="S21" s="161"/>
      <c r="T21"/>
      <c r="U21"/>
    </row>
    <row r="22" spans="1:21">
      <c r="A22" s="151"/>
      <c r="B22" s="160" t="s">
        <v>639</v>
      </c>
      <c r="C22" s="156">
        <f>sum(C23)</f>
        <v>14</v>
      </c>
      <c r="D22" s="156">
        <f>sum(D23)</f>
        <v>5</v>
      </c>
      <c r="E22" s="157">
        <f>sum(E23)</f>
        <v>122.4</v>
      </c>
      <c r="F22" s="156">
        <f>sum(F23)</f>
        <v>5</v>
      </c>
      <c r="G22" s="156">
        <f>sum(G23)</f>
        <v>5</v>
      </c>
      <c r="H22" s="156">
        <f>sum(H23)</f>
        <v>0</v>
      </c>
      <c r="I22" s="156">
        <f>sum(I23)</f>
        <v>14</v>
      </c>
      <c r="J22" s="156">
        <f>sum(J23)</f>
        <v>5</v>
      </c>
      <c r="K22" s="157">
        <f>sum(K23)</f>
        <v>122.4</v>
      </c>
      <c r="L22" s="156">
        <f>sum(L23)</f>
        <v>0</v>
      </c>
      <c r="M22" s="156">
        <f>sum(M23)</f>
        <v>0</v>
      </c>
      <c r="N22" s="156">
        <f>sum(N23)</f>
        <v>0</v>
      </c>
      <c r="O22" s="156">
        <f>sum(O23)</f>
        <v>0</v>
      </c>
      <c r="P22" s="156">
        <f>sum(P23)</f>
        <v>0</v>
      </c>
      <c r="Q22" s="157">
        <f>sum(Q23)</f>
        <v>0</v>
      </c>
      <c r="R22" s="158" t="s">
        <v>20</v>
      </c>
      <c r="S22" s="158" t="s">
        <v>20</v>
      </c>
      <c r="T22"/>
      <c r="U22"/>
    </row>
    <row r="23" spans="1:21">
      <c r="A23" s="161">
        <v>5</v>
      </c>
      <c r="B23" s="162" t="s">
        <v>691</v>
      </c>
      <c r="C23" s="163">
        <v>14</v>
      </c>
      <c r="D23" s="163">
        <v>5</v>
      </c>
      <c r="E23" s="164">
        <v>122.4</v>
      </c>
      <c r="F23" s="163">
        <v>5</v>
      </c>
      <c r="G23" s="163">
        <v>5</v>
      </c>
      <c r="H23" s="163">
        <v>0</v>
      </c>
      <c r="I23" s="163">
        <v>14</v>
      </c>
      <c r="J23" s="163">
        <v>5</v>
      </c>
      <c r="K23" s="164">
        <v>122.4</v>
      </c>
      <c r="L23" s="163">
        <v>0</v>
      </c>
      <c r="M23" s="163">
        <v>0</v>
      </c>
      <c r="N23" s="163">
        <v>0</v>
      </c>
      <c r="O23" s="163">
        <v>0</v>
      </c>
      <c r="P23" s="163">
        <v>0</v>
      </c>
      <c r="Q23" s="164">
        <v>0</v>
      </c>
      <c r="R23" s="161" t="s">
        <v>81</v>
      </c>
      <c r="S23" s="161"/>
      <c r="T23"/>
      <c r="U23"/>
    </row>
    <row r="24" spans="1:21">
      <c r="A24" s="151"/>
      <c r="B24" s="160" t="s">
        <v>640</v>
      </c>
      <c r="C24" s="156">
        <f>sum(C25:C31)</f>
        <v>47</v>
      </c>
      <c r="D24" s="156">
        <f>sum(D25:D31)</f>
        <v>24</v>
      </c>
      <c r="E24" s="157">
        <f>sum(E25:E31)</f>
        <v>748.04</v>
      </c>
      <c r="F24" s="156">
        <f>sum(F25:F31)</f>
        <v>18</v>
      </c>
      <c r="G24" s="156">
        <f>sum(G25:G31)</f>
        <v>18</v>
      </c>
      <c r="H24" s="156">
        <f>sum(H25:H31)</f>
        <v>0</v>
      </c>
      <c r="I24" s="156">
        <f>sum(I25:I31)</f>
        <v>33</v>
      </c>
      <c r="J24" s="156">
        <f>sum(J25:J31)</f>
        <v>18</v>
      </c>
      <c r="K24" s="157">
        <f>sum(K25:K31)</f>
        <v>555.54</v>
      </c>
      <c r="L24" s="156">
        <f>sum(L25:L31)</f>
        <v>0</v>
      </c>
      <c r="M24" s="156">
        <f>sum(M25:M31)</f>
        <v>0</v>
      </c>
      <c r="N24" s="156">
        <f>sum(N25:N31)</f>
        <v>0</v>
      </c>
      <c r="O24" s="156">
        <f>sum(O25:O31)</f>
        <v>0</v>
      </c>
      <c r="P24" s="156">
        <f>sum(P25:P31)</f>
        <v>0</v>
      </c>
      <c r="Q24" s="157">
        <f>sum(Q25:Q31)</f>
        <v>0</v>
      </c>
      <c r="R24" s="158" t="s">
        <v>20</v>
      </c>
      <c r="S24" s="158" t="s">
        <v>20</v>
      </c>
      <c r="T24"/>
      <c r="U24"/>
    </row>
    <row r="25" spans="1:21">
      <c r="A25" s="161">
        <v>6</v>
      </c>
      <c r="B25" s="162" t="s">
        <v>692</v>
      </c>
      <c r="C25" s="163">
        <v>2</v>
      </c>
      <c r="D25" s="163">
        <v>2</v>
      </c>
      <c r="E25" s="164">
        <v>51.84</v>
      </c>
      <c r="F25" s="163">
        <v>2</v>
      </c>
      <c r="G25" s="163">
        <v>2</v>
      </c>
      <c r="H25" s="163">
        <v>0</v>
      </c>
      <c r="I25" s="163">
        <v>2</v>
      </c>
      <c r="J25" s="163">
        <v>2</v>
      </c>
      <c r="K25" s="164">
        <v>51.84</v>
      </c>
      <c r="L25" s="163">
        <v>0</v>
      </c>
      <c r="M25" s="163">
        <v>0</v>
      </c>
      <c r="N25" s="163">
        <v>0</v>
      </c>
      <c r="O25" s="163">
        <v>0</v>
      </c>
      <c r="P25" s="163">
        <v>0</v>
      </c>
      <c r="Q25" s="164">
        <v>0</v>
      </c>
      <c r="R25" s="161" t="s">
        <v>693</v>
      </c>
      <c r="S25" s="161"/>
      <c r="T25"/>
      <c r="U25"/>
    </row>
    <row r="26" spans="1:21">
      <c r="A26" s="161">
        <v>7</v>
      </c>
      <c r="B26" s="162" t="s">
        <v>694</v>
      </c>
      <c r="C26" s="163">
        <v>1</v>
      </c>
      <c r="D26" s="163">
        <v>1</v>
      </c>
      <c r="E26" s="164">
        <v>25.8</v>
      </c>
      <c r="F26" s="163">
        <v>0</v>
      </c>
      <c r="G26" s="163">
        <v>0</v>
      </c>
      <c r="H26" s="163">
        <v>0</v>
      </c>
      <c r="I26" s="163">
        <v>0</v>
      </c>
      <c r="J26" s="163">
        <v>0</v>
      </c>
      <c r="K26" s="164">
        <v>0</v>
      </c>
      <c r="L26" s="163">
        <v>0</v>
      </c>
      <c r="M26" s="163">
        <v>0</v>
      </c>
      <c r="N26" s="163">
        <v>0</v>
      </c>
      <c r="O26" s="163">
        <v>0</v>
      </c>
      <c r="P26" s="163">
        <v>0</v>
      </c>
      <c r="Q26" s="164">
        <v>0</v>
      </c>
      <c r="R26" s="161"/>
      <c r="S26" s="161"/>
      <c r="T26"/>
      <c r="U26"/>
    </row>
    <row r="27" spans="1:21">
      <c r="A27" s="161">
        <v>8</v>
      </c>
      <c r="B27" s="162" t="s">
        <v>695</v>
      </c>
      <c r="C27" s="163">
        <v>3</v>
      </c>
      <c r="D27" s="163">
        <v>1</v>
      </c>
      <c r="E27" s="164">
        <v>25.3</v>
      </c>
      <c r="F27" s="163">
        <v>1</v>
      </c>
      <c r="G27" s="163">
        <v>1</v>
      </c>
      <c r="H27" s="163">
        <v>0</v>
      </c>
      <c r="I27" s="163">
        <v>3</v>
      </c>
      <c r="J27" s="163">
        <v>1</v>
      </c>
      <c r="K27" s="164">
        <v>25.3</v>
      </c>
      <c r="L27" s="163">
        <v>0</v>
      </c>
      <c r="M27" s="163">
        <v>0</v>
      </c>
      <c r="N27" s="163">
        <v>0</v>
      </c>
      <c r="O27" s="163">
        <v>0</v>
      </c>
      <c r="P27" s="163">
        <v>0</v>
      </c>
      <c r="Q27" s="164">
        <v>0</v>
      </c>
      <c r="R27" s="161" t="s">
        <v>216</v>
      </c>
      <c r="S27" s="161"/>
      <c r="T27"/>
      <c r="U27"/>
    </row>
    <row r="28" spans="1:21">
      <c r="A28" s="161">
        <v>9</v>
      </c>
      <c r="B28" s="162" t="s">
        <v>696</v>
      </c>
      <c r="C28" s="163">
        <v>2</v>
      </c>
      <c r="D28" s="163">
        <v>1</v>
      </c>
      <c r="E28" s="164">
        <v>36.4</v>
      </c>
      <c r="F28" s="163">
        <v>1</v>
      </c>
      <c r="G28" s="163">
        <v>1</v>
      </c>
      <c r="H28" s="163">
        <v>0</v>
      </c>
      <c r="I28" s="163">
        <v>2</v>
      </c>
      <c r="J28" s="163">
        <v>1</v>
      </c>
      <c r="K28" s="164">
        <v>36.4</v>
      </c>
      <c r="L28" s="163">
        <v>0</v>
      </c>
      <c r="M28" s="163">
        <v>0</v>
      </c>
      <c r="N28" s="163">
        <v>0</v>
      </c>
      <c r="O28" s="163">
        <v>0</v>
      </c>
      <c r="P28" s="163">
        <v>0</v>
      </c>
      <c r="Q28" s="164">
        <v>0</v>
      </c>
      <c r="R28" s="161" t="s">
        <v>693</v>
      </c>
      <c r="S28" s="161"/>
      <c r="T28"/>
      <c r="U28"/>
    </row>
    <row r="29" spans="1:21">
      <c r="A29" s="161">
        <v>10</v>
      </c>
      <c r="B29" s="162" t="s">
        <v>697</v>
      </c>
      <c r="C29" s="163">
        <v>17</v>
      </c>
      <c r="D29" s="163">
        <v>8</v>
      </c>
      <c r="E29" s="164">
        <v>308.6</v>
      </c>
      <c r="F29" s="163">
        <v>7</v>
      </c>
      <c r="G29" s="163">
        <v>7</v>
      </c>
      <c r="H29" s="163">
        <v>0</v>
      </c>
      <c r="I29" s="163">
        <v>11</v>
      </c>
      <c r="J29" s="163">
        <v>7</v>
      </c>
      <c r="K29" s="164">
        <v>263.3</v>
      </c>
      <c r="L29" s="163">
        <v>0</v>
      </c>
      <c r="M29" s="163">
        <v>0</v>
      </c>
      <c r="N29" s="163">
        <v>0</v>
      </c>
      <c r="O29" s="163">
        <v>0</v>
      </c>
      <c r="P29" s="163">
        <v>0</v>
      </c>
      <c r="Q29" s="164">
        <v>0</v>
      </c>
      <c r="R29" s="161"/>
      <c r="S29" s="161"/>
      <c r="T29"/>
      <c r="U29"/>
    </row>
    <row r="30" spans="1:21">
      <c r="A30" s="161">
        <v>11</v>
      </c>
      <c r="B30" s="162" t="s">
        <v>698</v>
      </c>
      <c r="C30" s="163">
        <v>1</v>
      </c>
      <c r="D30" s="163">
        <v>1</v>
      </c>
      <c r="E30" s="164">
        <v>40.1</v>
      </c>
      <c r="F30" s="163">
        <v>0</v>
      </c>
      <c r="G30" s="163">
        <v>0</v>
      </c>
      <c r="H30" s="163">
        <v>0</v>
      </c>
      <c r="I30" s="163">
        <v>0</v>
      </c>
      <c r="J30" s="163">
        <v>0</v>
      </c>
      <c r="K30" s="164">
        <v>0</v>
      </c>
      <c r="L30" s="163">
        <v>0</v>
      </c>
      <c r="M30" s="163">
        <v>0</v>
      </c>
      <c r="N30" s="163">
        <v>0</v>
      </c>
      <c r="O30" s="163">
        <v>0</v>
      </c>
      <c r="P30" s="163">
        <v>0</v>
      </c>
      <c r="Q30" s="164">
        <v>0</v>
      </c>
      <c r="R30" s="161"/>
      <c r="S30" s="161"/>
      <c r="T30"/>
      <c r="U30"/>
    </row>
    <row r="31" spans="1:21">
      <c r="A31" s="161">
        <v>12</v>
      </c>
      <c r="B31" s="162" t="s">
        <v>699</v>
      </c>
      <c r="C31" s="163">
        <v>21</v>
      </c>
      <c r="D31" s="163">
        <v>10</v>
      </c>
      <c r="E31" s="164">
        <v>260</v>
      </c>
      <c r="F31" s="163">
        <v>7</v>
      </c>
      <c r="G31" s="163">
        <v>7</v>
      </c>
      <c r="H31" s="163">
        <v>0</v>
      </c>
      <c r="I31" s="163">
        <v>15</v>
      </c>
      <c r="J31" s="163">
        <v>7</v>
      </c>
      <c r="K31" s="164">
        <v>178.7</v>
      </c>
      <c r="L31" s="163">
        <v>0</v>
      </c>
      <c r="M31" s="163">
        <v>0</v>
      </c>
      <c r="N31" s="163">
        <v>0</v>
      </c>
      <c r="O31" s="163">
        <v>0</v>
      </c>
      <c r="P31" s="163">
        <v>0</v>
      </c>
      <c r="Q31" s="164">
        <v>0</v>
      </c>
      <c r="R31" s="161"/>
      <c r="S31" s="161"/>
      <c r="T31"/>
      <c r="U31"/>
    </row>
    <row r="32" spans="1:21">
      <c r="A32" s="151"/>
      <c r="B32" s="160" t="s">
        <v>641</v>
      </c>
      <c r="C32" s="156">
        <f>sum(C33:C35)</f>
        <v>13</v>
      </c>
      <c r="D32" s="156">
        <f>sum(D33:D35)</f>
        <v>6</v>
      </c>
      <c r="E32" s="157">
        <f>sum(E33:E35)</f>
        <v>218.7</v>
      </c>
      <c r="F32" s="156">
        <f>sum(F33:F35)</f>
        <v>0</v>
      </c>
      <c r="G32" s="156">
        <f>sum(G33:G35)</f>
        <v>0</v>
      </c>
      <c r="H32" s="156">
        <f>sum(H33:H35)</f>
        <v>0</v>
      </c>
      <c r="I32" s="156">
        <f>sum(I33:I35)</f>
        <v>0</v>
      </c>
      <c r="J32" s="156">
        <f>sum(J33:J35)</f>
        <v>0</v>
      </c>
      <c r="K32" s="157">
        <f>sum(K33:K35)</f>
        <v>0</v>
      </c>
      <c r="L32" s="156">
        <f>sum(L33:L35)</f>
        <v>0</v>
      </c>
      <c r="M32" s="156">
        <f>sum(M33:M35)</f>
        <v>0</v>
      </c>
      <c r="N32" s="156">
        <f>sum(N33:N35)</f>
        <v>0</v>
      </c>
      <c r="O32" s="156">
        <f>sum(O33:O35)</f>
        <v>0</v>
      </c>
      <c r="P32" s="156">
        <f>sum(P33:P35)</f>
        <v>0</v>
      </c>
      <c r="Q32" s="157">
        <f>sum(Q33:Q35)</f>
        <v>0</v>
      </c>
      <c r="R32" s="158" t="s">
        <v>20</v>
      </c>
      <c r="S32" s="158" t="s">
        <v>20</v>
      </c>
      <c r="T32"/>
      <c r="U32"/>
    </row>
    <row r="33" spans="1:21">
      <c r="A33" s="161">
        <v>13</v>
      </c>
      <c r="B33" s="162" t="s">
        <v>700</v>
      </c>
      <c r="C33" s="163">
        <v>1</v>
      </c>
      <c r="D33" s="163">
        <v>1</v>
      </c>
      <c r="E33" s="164">
        <v>38</v>
      </c>
      <c r="F33" s="163">
        <v>0</v>
      </c>
      <c r="G33" s="163">
        <v>0</v>
      </c>
      <c r="H33" s="163">
        <v>0</v>
      </c>
      <c r="I33" s="163">
        <v>0</v>
      </c>
      <c r="J33" s="163">
        <v>0</v>
      </c>
      <c r="K33" s="164">
        <v>0</v>
      </c>
      <c r="L33" s="163">
        <v>0</v>
      </c>
      <c r="M33" s="163">
        <v>0</v>
      </c>
      <c r="N33" s="163">
        <v>0</v>
      </c>
      <c r="O33" s="163">
        <v>0</v>
      </c>
      <c r="P33" s="163">
        <v>0</v>
      </c>
      <c r="Q33" s="164">
        <v>0</v>
      </c>
      <c r="R33" s="161"/>
      <c r="S33" s="161"/>
      <c r="T33"/>
      <c r="U33"/>
    </row>
    <row r="34" spans="1:21">
      <c r="A34" s="161">
        <v>14</v>
      </c>
      <c r="B34" s="162" t="s">
        <v>701</v>
      </c>
      <c r="C34" s="163">
        <v>11</v>
      </c>
      <c r="D34" s="163">
        <v>4</v>
      </c>
      <c r="E34" s="164">
        <v>140.9</v>
      </c>
      <c r="F34" s="163">
        <v>0</v>
      </c>
      <c r="G34" s="163">
        <v>0</v>
      </c>
      <c r="H34" s="163">
        <v>0</v>
      </c>
      <c r="I34" s="163">
        <v>0</v>
      </c>
      <c r="J34" s="163">
        <v>0</v>
      </c>
      <c r="K34" s="164">
        <v>0</v>
      </c>
      <c r="L34" s="163">
        <v>0</v>
      </c>
      <c r="M34" s="163">
        <v>0</v>
      </c>
      <c r="N34" s="163">
        <v>0</v>
      </c>
      <c r="O34" s="163">
        <v>0</v>
      </c>
      <c r="P34" s="163">
        <v>0</v>
      </c>
      <c r="Q34" s="164">
        <v>0</v>
      </c>
      <c r="R34" s="161"/>
      <c r="S34" s="161"/>
      <c r="T34"/>
      <c r="U34"/>
    </row>
    <row r="35" spans="1:21">
      <c r="A35" s="161">
        <v>15</v>
      </c>
      <c r="B35" s="162" t="s">
        <v>702</v>
      </c>
      <c r="C35" s="163">
        <v>1</v>
      </c>
      <c r="D35" s="163">
        <v>1</v>
      </c>
      <c r="E35" s="164">
        <v>39.8</v>
      </c>
      <c r="F35" s="163">
        <v>0</v>
      </c>
      <c r="G35" s="163">
        <v>0</v>
      </c>
      <c r="H35" s="163">
        <v>0</v>
      </c>
      <c r="I35" s="163">
        <v>0</v>
      </c>
      <c r="J35" s="163">
        <v>0</v>
      </c>
      <c r="K35" s="164">
        <v>0</v>
      </c>
      <c r="L35" s="163">
        <v>0</v>
      </c>
      <c r="M35" s="163">
        <v>0</v>
      </c>
      <c r="N35" s="163">
        <v>0</v>
      </c>
      <c r="O35" s="163">
        <v>0</v>
      </c>
      <c r="P35" s="163">
        <v>0</v>
      </c>
      <c r="Q35" s="164">
        <v>0</v>
      </c>
      <c r="R35" s="161"/>
      <c r="S35" s="161"/>
      <c r="T35"/>
      <c r="U35"/>
    </row>
    <row r="36" spans="1:21">
      <c r="A36" s="151"/>
      <c r="B36" s="160" t="s">
        <v>642</v>
      </c>
      <c r="C36" s="156">
        <f>sum(C37:C38)</f>
        <v>14</v>
      </c>
      <c r="D36" s="156">
        <f>sum(D37:D38)</f>
        <v>7</v>
      </c>
      <c r="E36" s="157">
        <f>sum(E37:E38)</f>
        <v>290.2</v>
      </c>
      <c r="F36" s="156">
        <f>sum(F37:F38)</f>
        <v>4</v>
      </c>
      <c r="G36" s="156">
        <f>sum(G37:G38)</f>
        <v>4</v>
      </c>
      <c r="H36" s="156">
        <f>sum(H37:H38)</f>
        <v>0</v>
      </c>
      <c r="I36" s="156">
        <f>sum(I37:I38)</f>
        <v>8</v>
      </c>
      <c r="J36" s="156">
        <f>sum(J37:J38)</f>
        <v>4</v>
      </c>
      <c r="K36" s="157">
        <f>sum(K37:K38)</f>
        <v>149.2</v>
      </c>
      <c r="L36" s="156">
        <f>sum(L37:L38)</f>
        <v>0</v>
      </c>
      <c r="M36" s="156">
        <f>sum(M37:M38)</f>
        <v>0</v>
      </c>
      <c r="N36" s="156">
        <f>sum(N37:N38)</f>
        <v>0</v>
      </c>
      <c r="O36" s="156">
        <f>sum(O37:O38)</f>
        <v>0</v>
      </c>
      <c r="P36" s="156">
        <f>sum(P37:P38)</f>
        <v>0</v>
      </c>
      <c r="Q36" s="157">
        <f>sum(Q37:Q38)</f>
        <v>0</v>
      </c>
      <c r="R36" s="158" t="s">
        <v>20</v>
      </c>
      <c r="S36" s="158" t="s">
        <v>20</v>
      </c>
      <c r="T36"/>
      <c r="U36"/>
    </row>
    <row r="37" spans="1:21">
      <c r="A37" s="161">
        <v>16</v>
      </c>
      <c r="B37" s="162" t="s">
        <v>703</v>
      </c>
      <c r="C37" s="163">
        <v>3</v>
      </c>
      <c r="D37" s="163">
        <v>2</v>
      </c>
      <c r="E37" s="164">
        <v>78.3</v>
      </c>
      <c r="F37" s="163">
        <v>1</v>
      </c>
      <c r="G37" s="163">
        <v>1</v>
      </c>
      <c r="H37" s="163">
        <v>0</v>
      </c>
      <c r="I37" s="163">
        <v>1</v>
      </c>
      <c r="J37" s="163">
        <v>1</v>
      </c>
      <c r="K37" s="164">
        <v>38.7</v>
      </c>
      <c r="L37" s="163">
        <v>0</v>
      </c>
      <c r="M37" s="163">
        <v>0</v>
      </c>
      <c r="N37" s="163">
        <v>0</v>
      </c>
      <c r="O37" s="163">
        <v>0</v>
      </c>
      <c r="P37" s="163">
        <v>0</v>
      </c>
      <c r="Q37" s="164">
        <v>0</v>
      </c>
      <c r="R37" s="161"/>
      <c r="S37" s="161"/>
      <c r="T37"/>
      <c r="U37"/>
    </row>
    <row r="38" spans="1:21">
      <c r="A38" s="161">
        <v>17</v>
      </c>
      <c r="B38" s="162" t="s">
        <v>704</v>
      </c>
      <c r="C38" s="163">
        <v>11</v>
      </c>
      <c r="D38" s="163">
        <v>5</v>
      </c>
      <c r="E38" s="164">
        <v>211.9</v>
      </c>
      <c r="F38" s="163">
        <v>3</v>
      </c>
      <c r="G38" s="163">
        <v>3</v>
      </c>
      <c r="H38" s="163">
        <v>0</v>
      </c>
      <c r="I38" s="163">
        <v>7</v>
      </c>
      <c r="J38" s="163">
        <v>3</v>
      </c>
      <c r="K38" s="164">
        <v>110.5</v>
      </c>
      <c r="L38" s="163">
        <v>0</v>
      </c>
      <c r="M38" s="163">
        <v>0</v>
      </c>
      <c r="N38" s="163">
        <v>0</v>
      </c>
      <c r="O38" s="163">
        <v>0</v>
      </c>
      <c r="P38" s="163">
        <v>0</v>
      </c>
      <c r="Q38" s="164">
        <v>0</v>
      </c>
      <c r="R38" s="161"/>
      <c r="S38" s="161"/>
      <c r="T38"/>
      <c r="U38"/>
    </row>
    <row r="39" spans="1:21">
      <c r="A39" s="151"/>
      <c r="B39" s="160" t="s">
        <v>643</v>
      </c>
      <c r="C39" s="156">
        <f>sum(C40:C85)</f>
        <v>769</v>
      </c>
      <c r="D39" s="156">
        <f>sum(D40:D85)</f>
        <v>350</v>
      </c>
      <c r="E39" s="157">
        <f>sum(E40:E85)</f>
        <v>11464.64</v>
      </c>
      <c r="F39" s="156">
        <f>sum(F40:F85)</f>
        <v>112</v>
      </c>
      <c r="G39" s="156">
        <f>sum(G40:G85)</f>
        <v>108</v>
      </c>
      <c r="H39" s="156">
        <f>sum(H40:H85)</f>
        <v>0</v>
      </c>
      <c r="I39" s="156">
        <f>sum(I40:I85)</f>
        <v>232</v>
      </c>
      <c r="J39" s="156">
        <f>sum(J40:J85)</f>
        <v>112</v>
      </c>
      <c r="K39" s="157">
        <f>sum(K40:K85)</f>
        <v>4223.67</v>
      </c>
      <c r="L39" s="156">
        <f>sum(L40:L85)</f>
        <v>0</v>
      </c>
      <c r="M39" s="156">
        <f>sum(M40:M85)</f>
        <v>0</v>
      </c>
      <c r="N39" s="156">
        <f>sum(N40:N85)</f>
        <v>0</v>
      </c>
      <c r="O39" s="156">
        <f>sum(O40:O85)</f>
        <v>0</v>
      </c>
      <c r="P39" s="156">
        <f>sum(P40:P85)</f>
        <v>0</v>
      </c>
      <c r="Q39" s="157">
        <f>sum(Q40:Q85)</f>
        <v>0</v>
      </c>
      <c r="R39" s="158" t="s">
        <v>20</v>
      </c>
      <c r="S39" s="158" t="s">
        <v>20</v>
      </c>
      <c r="T39"/>
      <c r="U39"/>
    </row>
    <row r="40" spans="1:21">
      <c r="A40" s="161">
        <v>18</v>
      </c>
      <c r="B40" s="162" t="s">
        <v>705</v>
      </c>
      <c r="C40" s="163">
        <v>2</v>
      </c>
      <c r="D40" s="163">
        <v>1</v>
      </c>
      <c r="E40" s="164">
        <v>16.9</v>
      </c>
      <c r="F40" s="163">
        <v>0</v>
      </c>
      <c r="G40" s="163">
        <v>0</v>
      </c>
      <c r="H40" s="163">
        <v>0</v>
      </c>
      <c r="I40" s="163">
        <v>0</v>
      </c>
      <c r="J40" s="163">
        <v>0</v>
      </c>
      <c r="K40" s="164">
        <v>0</v>
      </c>
      <c r="L40" s="163">
        <v>0</v>
      </c>
      <c r="M40" s="163">
        <v>0</v>
      </c>
      <c r="N40" s="163">
        <v>0</v>
      </c>
      <c r="O40" s="163">
        <v>0</v>
      </c>
      <c r="P40" s="163">
        <v>0</v>
      </c>
      <c r="Q40" s="164">
        <v>0</v>
      </c>
      <c r="R40" s="161"/>
      <c r="S40" s="161"/>
      <c r="T40"/>
      <c r="U40"/>
    </row>
    <row r="41" spans="1:21">
      <c r="A41" s="161">
        <v>19</v>
      </c>
      <c r="B41" s="162" t="s">
        <v>706</v>
      </c>
      <c r="C41" s="163">
        <v>61</v>
      </c>
      <c r="D41" s="163">
        <v>26</v>
      </c>
      <c r="E41" s="164">
        <v>650.74</v>
      </c>
      <c r="F41" s="163">
        <v>21</v>
      </c>
      <c r="G41" s="163">
        <v>21</v>
      </c>
      <c r="H41" s="163">
        <v>0</v>
      </c>
      <c r="I41" s="163">
        <v>46</v>
      </c>
      <c r="J41" s="163">
        <v>21</v>
      </c>
      <c r="K41" s="164">
        <v>523.94</v>
      </c>
      <c r="L41" s="163">
        <v>0</v>
      </c>
      <c r="M41" s="163">
        <v>0</v>
      </c>
      <c r="N41" s="163">
        <v>0</v>
      </c>
      <c r="O41" s="163">
        <v>0</v>
      </c>
      <c r="P41" s="163">
        <v>0</v>
      </c>
      <c r="Q41" s="164">
        <v>0</v>
      </c>
      <c r="R41" s="161"/>
      <c r="S41" s="161"/>
      <c r="T41"/>
      <c r="U41"/>
    </row>
    <row r="42" spans="1:21">
      <c r="A42" s="161">
        <v>20</v>
      </c>
      <c r="B42" s="162" t="s">
        <v>707</v>
      </c>
      <c r="C42" s="163">
        <v>2</v>
      </c>
      <c r="D42" s="163">
        <v>1</v>
      </c>
      <c r="E42" s="164">
        <v>20.8</v>
      </c>
      <c r="F42" s="163">
        <v>1</v>
      </c>
      <c r="G42" s="163">
        <v>1</v>
      </c>
      <c r="H42" s="163">
        <v>0</v>
      </c>
      <c r="I42" s="163">
        <v>2</v>
      </c>
      <c r="J42" s="163">
        <v>1</v>
      </c>
      <c r="K42" s="164">
        <v>20.8</v>
      </c>
      <c r="L42" s="163">
        <v>0</v>
      </c>
      <c r="M42" s="163">
        <v>0</v>
      </c>
      <c r="N42" s="163">
        <v>0</v>
      </c>
      <c r="O42" s="163">
        <v>0</v>
      </c>
      <c r="P42" s="163">
        <v>0</v>
      </c>
      <c r="Q42" s="164">
        <v>0</v>
      </c>
      <c r="R42" s="161" t="s">
        <v>546</v>
      </c>
      <c r="S42" s="161"/>
      <c r="T42"/>
      <c r="U42"/>
    </row>
    <row r="43" spans="1:21">
      <c r="A43" s="161">
        <v>21</v>
      </c>
      <c r="B43" s="162" t="s">
        <v>708</v>
      </c>
      <c r="C43" s="163">
        <v>51</v>
      </c>
      <c r="D43" s="163">
        <v>23</v>
      </c>
      <c r="E43" s="164">
        <v>1059.4</v>
      </c>
      <c r="F43" s="163">
        <v>5</v>
      </c>
      <c r="G43" s="163">
        <v>5</v>
      </c>
      <c r="H43" s="163">
        <v>0</v>
      </c>
      <c r="I43" s="163">
        <v>9</v>
      </c>
      <c r="J43" s="163">
        <v>5</v>
      </c>
      <c r="K43" s="164">
        <v>253.8</v>
      </c>
      <c r="L43" s="163">
        <v>0</v>
      </c>
      <c r="M43" s="163">
        <v>0</v>
      </c>
      <c r="N43" s="163">
        <v>0</v>
      </c>
      <c r="O43" s="163">
        <v>0</v>
      </c>
      <c r="P43" s="163">
        <v>0</v>
      </c>
      <c r="Q43" s="164">
        <v>0</v>
      </c>
      <c r="R43" s="161"/>
      <c r="S43" s="161"/>
      <c r="T43"/>
      <c r="U43"/>
    </row>
    <row r="44" spans="1:21">
      <c r="A44" s="161">
        <v>22</v>
      </c>
      <c r="B44" s="162" t="s">
        <v>709</v>
      </c>
      <c r="C44" s="163">
        <v>16</v>
      </c>
      <c r="D44" s="163">
        <v>9</v>
      </c>
      <c r="E44" s="164">
        <v>371.5</v>
      </c>
      <c r="F44" s="163">
        <v>2</v>
      </c>
      <c r="G44" s="163">
        <v>2</v>
      </c>
      <c r="H44" s="163">
        <v>0</v>
      </c>
      <c r="I44" s="163">
        <v>2</v>
      </c>
      <c r="J44" s="163">
        <v>2</v>
      </c>
      <c r="K44" s="164">
        <v>83.3</v>
      </c>
      <c r="L44" s="163">
        <v>0</v>
      </c>
      <c r="M44" s="163">
        <v>0</v>
      </c>
      <c r="N44" s="163">
        <v>0</v>
      </c>
      <c r="O44" s="163">
        <v>0</v>
      </c>
      <c r="P44" s="163">
        <v>0</v>
      </c>
      <c r="Q44" s="164">
        <v>0</v>
      </c>
      <c r="R44" s="161"/>
      <c r="S44" s="161"/>
      <c r="T44"/>
      <c r="U44"/>
    </row>
    <row r="45" spans="1:21">
      <c r="A45" s="161">
        <v>23</v>
      </c>
      <c r="B45" s="162" t="s">
        <v>710</v>
      </c>
      <c r="C45" s="163">
        <v>2</v>
      </c>
      <c r="D45" s="163">
        <v>1</v>
      </c>
      <c r="E45" s="164">
        <v>75.1</v>
      </c>
      <c r="F45" s="163">
        <v>1</v>
      </c>
      <c r="G45" s="163">
        <v>1</v>
      </c>
      <c r="H45" s="163">
        <v>0</v>
      </c>
      <c r="I45" s="163">
        <v>2</v>
      </c>
      <c r="J45" s="163">
        <v>1</v>
      </c>
      <c r="K45" s="164">
        <v>75.1</v>
      </c>
      <c r="L45" s="163">
        <v>0</v>
      </c>
      <c r="M45" s="163">
        <v>0</v>
      </c>
      <c r="N45" s="163">
        <v>0</v>
      </c>
      <c r="O45" s="163">
        <v>0</v>
      </c>
      <c r="P45" s="163">
        <v>0</v>
      </c>
      <c r="Q45" s="164">
        <v>0</v>
      </c>
      <c r="R45" s="161" t="s">
        <v>337</v>
      </c>
      <c r="S45" s="161"/>
      <c r="T45"/>
      <c r="U45"/>
    </row>
    <row r="46" spans="1:21">
      <c r="A46" s="161">
        <v>24</v>
      </c>
      <c r="B46" s="162" t="s">
        <v>711</v>
      </c>
      <c r="C46" s="163">
        <v>2</v>
      </c>
      <c r="D46" s="163">
        <v>1</v>
      </c>
      <c r="E46" s="164">
        <v>49.9</v>
      </c>
      <c r="F46" s="163">
        <v>1</v>
      </c>
      <c r="G46" s="163">
        <v>1</v>
      </c>
      <c r="H46" s="163">
        <v>0</v>
      </c>
      <c r="I46" s="163">
        <v>2</v>
      </c>
      <c r="J46" s="163">
        <v>1</v>
      </c>
      <c r="K46" s="164">
        <v>49.9</v>
      </c>
      <c r="L46" s="163">
        <v>0</v>
      </c>
      <c r="M46" s="163">
        <v>0</v>
      </c>
      <c r="N46" s="163">
        <v>0</v>
      </c>
      <c r="O46" s="163">
        <v>0</v>
      </c>
      <c r="P46" s="163">
        <v>0</v>
      </c>
      <c r="Q46" s="164">
        <v>0</v>
      </c>
      <c r="R46" s="161" t="s">
        <v>337</v>
      </c>
      <c r="S46" s="161"/>
      <c r="T46"/>
      <c r="U46"/>
    </row>
    <row r="47" spans="1:21">
      <c r="A47" s="161">
        <v>25</v>
      </c>
      <c r="B47" s="162" t="s">
        <v>712</v>
      </c>
      <c r="C47" s="163">
        <v>23</v>
      </c>
      <c r="D47" s="163">
        <v>11</v>
      </c>
      <c r="E47" s="164">
        <v>430.6</v>
      </c>
      <c r="F47" s="163">
        <v>3</v>
      </c>
      <c r="G47" s="163">
        <v>2</v>
      </c>
      <c r="H47" s="163">
        <v>0</v>
      </c>
      <c r="I47" s="163">
        <v>6</v>
      </c>
      <c r="J47" s="163">
        <v>3</v>
      </c>
      <c r="K47" s="164">
        <v>112.4</v>
      </c>
      <c r="L47" s="163">
        <v>0</v>
      </c>
      <c r="M47" s="163">
        <v>0</v>
      </c>
      <c r="N47" s="163">
        <v>0</v>
      </c>
      <c r="O47" s="163">
        <v>0</v>
      </c>
      <c r="P47" s="163">
        <v>0</v>
      </c>
      <c r="Q47" s="164">
        <v>0</v>
      </c>
      <c r="R47" s="161"/>
      <c r="S47" s="161"/>
      <c r="T47"/>
      <c r="U47"/>
    </row>
    <row r="48" spans="1:21">
      <c r="A48" s="161">
        <v>26</v>
      </c>
      <c r="B48" s="162" t="s">
        <v>713</v>
      </c>
      <c r="C48" s="163">
        <v>2</v>
      </c>
      <c r="D48" s="163">
        <v>1</v>
      </c>
      <c r="E48" s="164">
        <v>42</v>
      </c>
      <c r="F48" s="163">
        <v>0</v>
      </c>
      <c r="G48" s="163">
        <v>0</v>
      </c>
      <c r="H48" s="163">
        <v>0</v>
      </c>
      <c r="I48" s="163">
        <v>0</v>
      </c>
      <c r="J48" s="163">
        <v>0</v>
      </c>
      <c r="K48" s="164">
        <v>0</v>
      </c>
      <c r="L48" s="163">
        <v>0</v>
      </c>
      <c r="M48" s="163">
        <v>0</v>
      </c>
      <c r="N48" s="163">
        <v>0</v>
      </c>
      <c r="O48" s="163">
        <v>0</v>
      </c>
      <c r="P48" s="163">
        <v>0</v>
      </c>
      <c r="Q48" s="164">
        <v>0</v>
      </c>
      <c r="R48" s="161"/>
      <c r="S48" s="161"/>
      <c r="T48"/>
      <c r="U48"/>
    </row>
    <row r="49" spans="1:21">
      <c r="A49" s="161">
        <v>27</v>
      </c>
      <c r="B49" s="162" t="s">
        <v>714</v>
      </c>
      <c r="C49" s="163">
        <v>6</v>
      </c>
      <c r="D49" s="163">
        <v>5</v>
      </c>
      <c r="E49" s="164">
        <v>206.7</v>
      </c>
      <c r="F49" s="163">
        <v>1</v>
      </c>
      <c r="G49" s="163">
        <v>1</v>
      </c>
      <c r="H49" s="163">
        <v>0</v>
      </c>
      <c r="I49" s="163">
        <v>1</v>
      </c>
      <c r="J49" s="163">
        <v>1</v>
      </c>
      <c r="K49" s="164">
        <v>39.2</v>
      </c>
      <c r="L49" s="163">
        <v>0</v>
      </c>
      <c r="M49" s="163">
        <v>0</v>
      </c>
      <c r="N49" s="163">
        <v>0</v>
      </c>
      <c r="O49" s="163">
        <v>0</v>
      </c>
      <c r="P49" s="163">
        <v>0</v>
      </c>
      <c r="Q49" s="164">
        <v>0</v>
      </c>
      <c r="R49" s="161"/>
      <c r="S49" s="161"/>
      <c r="T49"/>
      <c r="U49"/>
    </row>
    <row r="50" spans="1:21">
      <c r="A50" s="161">
        <v>28</v>
      </c>
      <c r="B50" s="162" t="s">
        <v>715</v>
      </c>
      <c r="C50" s="163">
        <v>21</v>
      </c>
      <c r="D50" s="163">
        <v>8</v>
      </c>
      <c r="E50" s="164">
        <v>397.4</v>
      </c>
      <c r="F50" s="163">
        <v>4</v>
      </c>
      <c r="G50" s="163">
        <v>4</v>
      </c>
      <c r="H50" s="163">
        <v>0</v>
      </c>
      <c r="I50" s="163">
        <v>7</v>
      </c>
      <c r="J50" s="163">
        <v>4</v>
      </c>
      <c r="K50" s="164">
        <v>185.1</v>
      </c>
      <c r="L50" s="163">
        <v>0</v>
      </c>
      <c r="M50" s="163">
        <v>0</v>
      </c>
      <c r="N50" s="163">
        <v>0</v>
      </c>
      <c r="O50" s="163">
        <v>0</v>
      </c>
      <c r="P50" s="163">
        <v>0</v>
      </c>
      <c r="Q50" s="164">
        <v>0</v>
      </c>
      <c r="R50" s="161"/>
      <c r="S50" s="161"/>
      <c r="T50"/>
      <c r="U50"/>
    </row>
    <row r="51" spans="1:21">
      <c r="A51" s="161">
        <v>29</v>
      </c>
      <c r="B51" s="162" t="s">
        <v>716</v>
      </c>
      <c r="C51" s="163">
        <v>20</v>
      </c>
      <c r="D51" s="163">
        <v>7</v>
      </c>
      <c r="E51" s="164">
        <v>310.7</v>
      </c>
      <c r="F51" s="163">
        <v>1</v>
      </c>
      <c r="G51" s="163">
        <v>1</v>
      </c>
      <c r="H51" s="163">
        <v>0</v>
      </c>
      <c r="I51" s="163">
        <v>2</v>
      </c>
      <c r="J51" s="163">
        <v>1</v>
      </c>
      <c r="K51" s="164">
        <v>45.4</v>
      </c>
      <c r="L51" s="163">
        <v>0</v>
      </c>
      <c r="M51" s="163">
        <v>0</v>
      </c>
      <c r="N51" s="163">
        <v>0</v>
      </c>
      <c r="O51" s="163">
        <v>0</v>
      </c>
      <c r="P51" s="163">
        <v>0</v>
      </c>
      <c r="Q51" s="164">
        <v>0</v>
      </c>
      <c r="R51" s="161"/>
      <c r="S51" s="161"/>
      <c r="T51"/>
      <c r="U51"/>
    </row>
    <row r="52" spans="1:21">
      <c r="A52" s="161">
        <v>30</v>
      </c>
      <c r="B52" s="162" t="s">
        <v>717</v>
      </c>
      <c r="C52" s="163">
        <v>10</v>
      </c>
      <c r="D52" s="163">
        <v>4</v>
      </c>
      <c r="E52" s="164">
        <v>133</v>
      </c>
      <c r="F52" s="163">
        <v>1</v>
      </c>
      <c r="G52" s="163">
        <v>1</v>
      </c>
      <c r="H52" s="163">
        <v>0</v>
      </c>
      <c r="I52" s="163">
        <v>3</v>
      </c>
      <c r="J52" s="163">
        <v>1</v>
      </c>
      <c r="K52" s="164">
        <v>41.8</v>
      </c>
      <c r="L52" s="163">
        <v>0</v>
      </c>
      <c r="M52" s="163">
        <v>0</v>
      </c>
      <c r="N52" s="163">
        <v>0</v>
      </c>
      <c r="O52" s="163">
        <v>0</v>
      </c>
      <c r="P52" s="163">
        <v>0</v>
      </c>
      <c r="Q52" s="164">
        <v>0</v>
      </c>
      <c r="R52" s="161"/>
      <c r="S52" s="161"/>
      <c r="T52"/>
      <c r="U52"/>
    </row>
    <row r="53" spans="1:21">
      <c r="A53" s="161">
        <v>31</v>
      </c>
      <c r="B53" s="162" t="s">
        <v>718</v>
      </c>
      <c r="C53" s="163">
        <v>1</v>
      </c>
      <c r="D53" s="163">
        <v>1</v>
      </c>
      <c r="E53" s="164">
        <v>43.2</v>
      </c>
      <c r="F53" s="163">
        <v>1</v>
      </c>
      <c r="G53" s="163">
        <v>1</v>
      </c>
      <c r="H53" s="163">
        <v>0</v>
      </c>
      <c r="I53" s="163">
        <v>1</v>
      </c>
      <c r="J53" s="163">
        <v>1</v>
      </c>
      <c r="K53" s="164">
        <v>43.2</v>
      </c>
      <c r="L53" s="163">
        <v>0</v>
      </c>
      <c r="M53" s="163">
        <v>0</v>
      </c>
      <c r="N53" s="163">
        <v>0</v>
      </c>
      <c r="O53" s="163">
        <v>0</v>
      </c>
      <c r="P53" s="163">
        <v>0</v>
      </c>
      <c r="Q53" s="164">
        <v>0</v>
      </c>
      <c r="R53" s="161" t="s">
        <v>337</v>
      </c>
      <c r="S53" s="161"/>
      <c r="T53"/>
      <c r="U53"/>
    </row>
    <row r="54" spans="1:21">
      <c r="A54" s="161">
        <v>32</v>
      </c>
      <c r="B54" s="162" t="s">
        <v>719</v>
      </c>
      <c r="C54" s="163">
        <v>2</v>
      </c>
      <c r="D54" s="163">
        <v>1</v>
      </c>
      <c r="E54" s="164">
        <v>17.3</v>
      </c>
      <c r="F54" s="163">
        <v>0</v>
      </c>
      <c r="G54" s="163">
        <v>0</v>
      </c>
      <c r="H54" s="163">
        <v>0</v>
      </c>
      <c r="I54" s="163">
        <v>0</v>
      </c>
      <c r="J54" s="163">
        <v>0</v>
      </c>
      <c r="K54" s="164">
        <v>0</v>
      </c>
      <c r="L54" s="163">
        <v>0</v>
      </c>
      <c r="M54" s="163">
        <v>0</v>
      </c>
      <c r="N54" s="163">
        <v>0</v>
      </c>
      <c r="O54" s="163">
        <v>0</v>
      </c>
      <c r="P54" s="163">
        <v>0</v>
      </c>
      <c r="Q54" s="164">
        <v>0</v>
      </c>
      <c r="R54" s="161"/>
      <c r="S54" s="161"/>
      <c r="T54"/>
      <c r="U54"/>
    </row>
    <row r="55" spans="1:21">
      <c r="A55" s="161">
        <v>33</v>
      </c>
      <c r="B55" s="162" t="s">
        <v>720</v>
      </c>
      <c r="C55" s="163">
        <v>5</v>
      </c>
      <c r="D55" s="163">
        <v>2</v>
      </c>
      <c r="E55" s="164">
        <v>114.1</v>
      </c>
      <c r="F55" s="163">
        <v>2</v>
      </c>
      <c r="G55" s="163">
        <v>2</v>
      </c>
      <c r="H55" s="163">
        <v>0</v>
      </c>
      <c r="I55" s="163">
        <v>5</v>
      </c>
      <c r="J55" s="163">
        <v>2</v>
      </c>
      <c r="K55" s="164">
        <v>114.1</v>
      </c>
      <c r="L55" s="163">
        <v>0</v>
      </c>
      <c r="M55" s="163">
        <v>0</v>
      </c>
      <c r="N55" s="163">
        <v>0</v>
      </c>
      <c r="O55" s="163">
        <v>0</v>
      </c>
      <c r="P55" s="163">
        <v>0</v>
      </c>
      <c r="Q55" s="164">
        <v>0</v>
      </c>
      <c r="R55" s="161" t="s">
        <v>384</v>
      </c>
      <c r="S55" s="161"/>
      <c r="T55"/>
      <c r="U55"/>
    </row>
    <row r="56" spans="1:21">
      <c r="A56" s="161">
        <v>34</v>
      </c>
      <c r="B56" s="162" t="s">
        <v>721</v>
      </c>
      <c r="C56" s="163">
        <v>2</v>
      </c>
      <c r="D56" s="163">
        <v>1</v>
      </c>
      <c r="E56" s="164">
        <v>42.4</v>
      </c>
      <c r="F56" s="163">
        <v>1</v>
      </c>
      <c r="G56" s="163">
        <v>1</v>
      </c>
      <c r="H56" s="163">
        <v>0</v>
      </c>
      <c r="I56" s="163">
        <v>2</v>
      </c>
      <c r="J56" s="163">
        <v>1</v>
      </c>
      <c r="K56" s="164">
        <v>42.4</v>
      </c>
      <c r="L56" s="163">
        <v>0</v>
      </c>
      <c r="M56" s="163">
        <v>0</v>
      </c>
      <c r="N56" s="163">
        <v>0</v>
      </c>
      <c r="O56" s="163">
        <v>0</v>
      </c>
      <c r="P56" s="163">
        <v>0</v>
      </c>
      <c r="Q56" s="164">
        <v>0</v>
      </c>
      <c r="R56" s="161" t="s">
        <v>296</v>
      </c>
      <c r="S56" s="161"/>
      <c r="T56"/>
      <c r="U56"/>
    </row>
    <row r="57" spans="1:21">
      <c r="A57" s="161">
        <v>35</v>
      </c>
      <c r="B57" s="162" t="s">
        <v>722</v>
      </c>
      <c r="C57" s="163">
        <v>20</v>
      </c>
      <c r="D57" s="163">
        <v>9</v>
      </c>
      <c r="E57" s="164">
        <v>331.7</v>
      </c>
      <c r="F57" s="163">
        <v>2</v>
      </c>
      <c r="G57" s="163">
        <v>1</v>
      </c>
      <c r="H57" s="163">
        <v>0</v>
      </c>
      <c r="I57" s="163">
        <v>5</v>
      </c>
      <c r="J57" s="163">
        <v>2</v>
      </c>
      <c r="K57" s="164">
        <v>87.8</v>
      </c>
      <c r="L57" s="163">
        <v>0</v>
      </c>
      <c r="M57" s="163">
        <v>0</v>
      </c>
      <c r="N57" s="163">
        <v>0</v>
      </c>
      <c r="O57" s="163">
        <v>0</v>
      </c>
      <c r="P57" s="163">
        <v>0</v>
      </c>
      <c r="Q57" s="164">
        <v>0</v>
      </c>
      <c r="R57" s="161"/>
      <c r="S57" s="161"/>
      <c r="T57"/>
      <c r="U57"/>
    </row>
    <row r="58" spans="1:21">
      <c r="A58" s="161">
        <v>36</v>
      </c>
      <c r="B58" s="162" t="s">
        <v>723</v>
      </c>
      <c r="C58" s="163">
        <v>1</v>
      </c>
      <c r="D58" s="163">
        <v>1</v>
      </c>
      <c r="E58" s="164">
        <v>41.8</v>
      </c>
      <c r="F58" s="163">
        <v>1</v>
      </c>
      <c r="G58" s="163">
        <v>1</v>
      </c>
      <c r="H58" s="163">
        <v>0</v>
      </c>
      <c r="I58" s="163">
        <v>1</v>
      </c>
      <c r="J58" s="163">
        <v>1</v>
      </c>
      <c r="K58" s="164">
        <v>41.8</v>
      </c>
      <c r="L58" s="163">
        <v>0</v>
      </c>
      <c r="M58" s="163">
        <v>0</v>
      </c>
      <c r="N58" s="163">
        <v>0</v>
      </c>
      <c r="O58" s="163">
        <v>0</v>
      </c>
      <c r="P58" s="163">
        <v>0</v>
      </c>
      <c r="Q58" s="164">
        <v>0</v>
      </c>
      <c r="R58" s="161" t="s">
        <v>296</v>
      </c>
      <c r="S58" s="161"/>
      <c r="T58"/>
      <c r="U58"/>
    </row>
    <row r="59" spans="1:21">
      <c r="A59" s="161">
        <v>37</v>
      </c>
      <c r="B59" s="162" t="s">
        <v>724</v>
      </c>
      <c r="C59" s="163">
        <v>15</v>
      </c>
      <c r="D59" s="163">
        <v>4</v>
      </c>
      <c r="E59" s="164">
        <v>193.3</v>
      </c>
      <c r="F59" s="163">
        <v>3</v>
      </c>
      <c r="G59" s="163">
        <v>3</v>
      </c>
      <c r="H59" s="163">
        <v>0</v>
      </c>
      <c r="I59" s="163">
        <v>11</v>
      </c>
      <c r="J59" s="163">
        <v>3</v>
      </c>
      <c r="K59" s="164">
        <v>176.6</v>
      </c>
      <c r="L59" s="163">
        <v>0</v>
      </c>
      <c r="M59" s="163">
        <v>0</v>
      </c>
      <c r="N59" s="163">
        <v>0</v>
      </c>
      <c r="O59" s="163">
        <v>0</v>
      </c>
      <c r="P59" s="163">
        <v>0</v>
      </c>
      <c r="Q59" s="164">
        <v>0</v>
      </c>
      <c r="R59" s="161"/>
      <c r="S59" s="161"/>
      <c r="T59"/>
      <c r="U59"/>
    </row>
    <row r="60" spans="1:21">
      <c r="A60" s="161">
        <v>38</v>
      </c>
      <c r="B60" s="162" t="s">
        <v>725</v>
      </c>
      <c r="C60" s="163">
        <v>3</v>
      </c>
      <c r="D60" s="163">
        <v>2</v>
      </c>
      <c r="E60" s="164">
        <v>88.5</v>
      </c>
      <c r="F60" s="163">
        <v>2</v>
      </c>
      <c r="G60" s="163">
        <v>2</v>
      </c>
      <c r="H60" s="163">
        <v>0</v>
      </c>
      <c r="I60" s="163">
        <v>3</v>
      </c>
      <c r="J60" s="163">
        <v>2</v>
      </c>
      <c r="K60" s="164">
        <v>88.5</v>
      </c>
      <c r="L60" s="163">
        <v>0</v>
      </c>
      <c r="M60" s="163">
        <v>0</v>
      </c>
      <c r="N60" s="163">
        <v>0</v>
      </c>
      <c r="O60" s="163">
        <v>0</v>
      </c>
      <c r="P60" s="163">
        <v>0</v>
      </c>
      <c r="Q60" s="164">
        <v>0</v>
      </c>
      <c r="R60" s="161" t="s">
        <v>337</v>
      </c>
      <c r="S60" s="161"/>
      <c r="T60"/>
      <c r="U60"/>
    </row>
    <row r="61" spans="1:21">
      <c r="A61" s="161">
        <v>39</v>
      </c>
      <c r="B61" s="162" t="s">
        <v>726</v>
      </c>
      <c r="C61" s="163">
        <v>4</v>
      </c>
      <c r="D61" s="163">
        <v>1</v>
      </c>
      <c r="E61" s="164">
        <v>41.1</v>
      </c>
      <c r="F61" s="163">
        <v>1</v>
      </c>
      <c r="G61" s="163">
        <v>1</v>
      </c>
      <c r="H61" s="163">
        <v>0</v>
      </c>
      <c r="I61" s="163">
        <v>4</v>
      </c>
      <c r="J61" s="163">
        <v>1</v>
      </c>
      <c r="K61" s="164">
        <v>41.1</v>
      </c>
      <c r="L61" s="163">
        <v>0</v>
      </c>
      <c r="M61" s="163">
        <v>0</v>
      </c>
      <c r="N61" s="163">
        <v>0</v>
      </c>
      <c r="O61" s="163">
        <v>0</v>
      </c>
      <c r="P61" s="163">
        <v>0</v>
      </c>
      <c r="Q61" s="164">
        <v>0</v>
      </c>
      <c r="R61" s="161" t="s">
        <v>384</v>
      </c>
      <c r="S61" s="161"/>
      <c r="T61"/>
      <c r="U61"/>
    </row>
    <row r="62" spans="1:21">
      <c r="A62" s="161">
        <v>40</v>
      </c>
      <c r="B62" s="162" t="s">
        <v>727</v>
      </c>
      <c r="C62" s="163">
        <v>13</v>
      </c>
      <c r="D62" s="163">
        <v>4</v>
      </c>
      <c r="E62" s="164">
        <v>200.3</v>
      </c>
      <c r="F62" s="163">
        <v>3</v>
      </c>
      <c r="G62" s="163">
        <v>3</v>
      </c>
      <c r="H62" s="163">
        <v>0</v>
      </c>
      <c r="I62" s="163">
        <v>9</v>
      </c>
      <c r="J62" s="163">
        <v>3</v>
      </c>
      <c r="K62" s="164">
        <v>154.9</v>
      </c>
      <c r="L62" s="163">
        <v>0</v>
      </c>
      <c r="M62" s="163">
        <v>0</v>
      </c>
      <c r="N62" s="163">
        <v>0</v>
      </c>
      <c r="O62" s="163">
        <v>0</v>
      </c>
      <c r="P62" s="163">
        <v>0</v>
      </c>
      <c r="Q62" s="164">
        <v>0</v>
      </c>
      <c r="R62" s="161"/>
      <c r="S62" s="161"/>
      <c r="T62"/>
      <c r="U62"/>
    </row>
    <row r="63" spans="1:21">
      <c r="A63" s="161">
        <v>41</v>
      </c>
      <c r="B63" s="162" t="s">
        <v>728</v>
      </c>
      <c r="C63" s="163">
        <v>1</v>
      </c>
      <c r="D63" s="163">
        <v>1</v>
      </c>
      <c r="E63" s="164">
        <v>26.8</v>
      </c>
      <c r="F63" s="163">
        <v>1</v>
      </c>
      <c r="G63" s="163">
        <v>1</v>
      </c>
      <c r="H63" s="163">
        <v>0</v>
      </c>
      <c r="I63" s="163">
        <v>1</v>
      </c>
      <c r="J63" s="163">
        <v>1</v>
      </c>
      <c r="K63" s="164">
        <v>26.8</v>
      </c>
      <c r="L63" s="163">
        <v>0</v>
      </c>
      <c r="M63" s="163">
        <v>0</v>
      </c>
      <c r="N63" s="163">
        <v>0</v>
      </c>
      <c r="O63" s="163">
        <v>0</v>
      </c>
      <c r="P63" s="163">
        <v>0</v>
      </c>
      <c r="Q63" s="164">
        <v>0</v>
      </c>
      <c r="R63" s="161" t="s">
        <v>546</v>
      </c>
      <c r="S63" s="161"/>
      <c r="T63"/>
      <c r="U63"/>
    </row>
    <row r="64" spans="1:21">
      <c r="A64" s="161">
        <v>42</v>
      </c>
      <c r="B64" s="162" t="s">
        <v>729</v>
      </c>
      <c r="C64" s="163">
        <v>31</v>
      </c>
      <c r="D64" s="163">
        <v>11</v>
      </c>
      <c r="E64" s="164">
        <v>669</v>
      </c>
      <c r="F64" s="163">
        <v>3</v>
      </c>
      <c r="G64" s="163">
        <v>3</v>
      </c>
      <c r="H64" s="163">
        <v>0</v>
      </c>
      <c r="I64" s="163">
        <v>6</v>
      </c>
      <c r="J64" s="163">
        <v>3</v>
      </c>
      <c r="K64" s="164">
        <v>157.8</v>
      </c>
      <c r="L64" s="163">
        <v>0</v>
      </c>
      <c r="M64" s="163">
        <v>0</v>
      </c>
      <c r="N64" s="163">
        <v>0</v>
      </c>
      <c r="O64" s="163">
        <v>0</v>
      </c>
      <c r="P64" s="163">
        <v>0</v>
      </c>
      <c r="Q64" s="164">
        <v>0</v>
      </c>
      <c r="R64" s="161"/>
      <c r="S64" s="161"/>
      <c r="T64"/>
      <c r="U64"/>
    </row>
    <row r="65" spans="1:21">
      <c r="A65" s="161">
        <v>43</v>
      </c>
      <c r="B65" s="162" t="s">
        <v>730</v>
      </c>
      <c r="C65" s="163">
        <v>2</v>
      </c>
      <c r="D65" s="163">
        <v>1</v>
      </c>
      <c r="E65" s="164">
        <v>43.5</v>
      </c>
      <c r="F65" s="163">
        <v>1</v>
      </c>
      <c r="G65" s="163">
        <v>1</v>
      </c>
      <c r="H65" s="163">
        <v>0</v>
      </c>
      <c r="I65" s="163">
        <v>2</v>
      </c>
      <c r="J65" s="163">
        <v>1</v>
      </c>
      <c r="K65" s="164">
        <v>43.5</v>
      </c>
      <c r="L65" s="163">
        <v>0</v>
      </c>
      <c r="M65" s="163">
        <v>0</v>
      </c>
      <c r="N65" s="163">
        <v>0</v>
      </c>
      <c r="O65" s="163">
        <v>0</v>
      </c>
      <c r="P65" s="163">
        <v>0</v>
      </c>
      <c r="Q65" s="164">
        <v>0</v>
      </c>
      <c r="R65" s="161" t="s">
        <v>546</v>
      </c>
      <c r="S65" s="161"/>
      <c r="T65"/>
      <c r="U65"/>
    </row>
    <row r="66" spans="1:21">
      <c r="A66" s="161">
        <v>44</v>
      </c>
      <c r="B66" s="162" t="s">
        <v>731</v>
      </c>
      <c r="C66" s="163">
        <v>51</v>
      </c>
      <c r="D66" s="163">
        <v>22</v>
      </c>
      <c r="E66" s="164">
        <v>837.6</v>
      </c>
      <c r="F66" s="163">
        <v>19</v>
      </c>
      <c r="G66" s="163">
        <v>18</v>
      </c>
      <c r="H66" s="163">
        <v>0</v>
      </c>
      <c r="I66" s="163">
        <v>38</v>
      </c>
      <c r="J66" s="163">
        <v>19</v>
      </c>
      <c r="K66" s="164">
        <v>702.9</v>
      </c>
      <c r="L66" s="163">
        <v>0</v>
      </c>
      <c r="M66" s="163">
        <v>0</v>
      </c>
      <c r="N66" s="163">
        <v>0</v>
      </c>
      <c r="O66" s="163">
        <v>0</v>
      </c>
      <c r="P66" s="163">
        <v>0</v>
      </c>
      <c r="Q66" s="164">
        <v>0</v>
      </c>
      <c r="R66" s="161"/>
      <c r="S66" s="161"/>
      <c r="T66"/>
      <c r="U66"/>
    </row>
    <row r="67" spans="1:21">
      <c r="A67" s="161">
        <v>45</v>
      </c>
      <c r="B67" s="162" t="s">
        <v>732</v>
      </c>
      <c r="C67" s="163">
        <v>46</v>
      </c>
      <c r="D67" s="163">
        <v>20</v>
      </c>
      <c r="E67" s="164">
        <v>804.1</v>
      </c>
      <c r="F67" s="163">
        <v>5</v>
      </c>
      <c r="G67" s="163">
        <v>5</v>
      </c>
      <c r="H67" s="163">
        <v>0</v>
      </c>
      <c r="I67" s="163">
        <v>7</v>
      </c>
      <c r="J67" s="163">
        <v>5</v>
      </c>
      <c r="K67" s="164">
        <v>176.2</v>
      </c>
      <c r="L67" s="163">
        <v>0</v>
      </c>
      <c r="M67" s="163">
        <v>0</v>
      </c>
      <c r="N67" s="163">
        <v>0</v>
      </c>
      <c r="O67" s="163">
        <v>0</v>
      </c>
      <c r="P67" s="163">
        <v>0</v>
      </c>
      <c r="Q67" s="164">
        <v>0</v>
      </c>
      <c r="R67" s="161"/>
      <c r="S67" s="161"/>
      <c r="T67"/>
      <c r="U67"/>
    </row>
    <row r="68" spans="1:21">
      <c r="A68" s="161">
        <v>46</v>
      </c>
      <c r="B68" s="162" t="s">
        <v>733</v>
      </c>
      <c r="C68" s="163">
        <v>4</v>
      </c>
      <c r="D68" s="163">
        <v>1</v>
      </c>
      <c r="E68" s="164">
        <v>39</v>
      </c>
      <c r="F68" s="163">
        <v>1</v>
      </c>
      <c r="G68" s="163">
        <v>1</v>
      </c>
      <c r="H68" s="163">
        <v>0</v>
      </c>
      <c r="I68" s="163">
        <v>4</v>
      </c>
      <c r="J68" s="163">
        <v>1</v>
      </c>
      <c r="K68" s="164">
        <v>39</v>
      </c>
      <c r="L68" s="163">
        <v>0</v>
      </c>
      <c r="M68" s="163">
        <v>0</v>
      </c>
      <c r="N68" s="163">
        <v>0</v>
      </c>
      <c r="O68" s="163">
        <v>0</v>
      </c>
      <c r="P68" s="163">
        <v>0</v>
      </c>
      <c r="Q68" s="164">
        <v>0</v>
      </c>
      <c r="R68" s="161" t="s">
        <v>325</v>
      </c>
      <c r="S68" s="161"/>
      <c r="T68"/>
      <c r="U68"/>
    </row>
    <row r="69" spans="1:21">
      <c r="A69" s="161">
        <v>47</v>
      </c>
      <c r="B69" s="162" t="s">
        <v>734</v>
      </c>
      <c r="C69" s="163">
        <v>29</v>
      </c>
      <c r="D69" s="163">
        <v>14</v>
      </c>
      <c r="E69" s="164">
        <v>309</v>
      </c>
      <c r="F69" s="163">
        <v>2</v>
      </c>
      <c r="G69" s="163">
        <v>2</v>
      </c>
      <c r="H69" s="163">
        <v>0</v>
      </c>
      <c r="I69" s="163">
        <v>3</v>
      </c>
      <c r="J69" s="163">
        <v>2</v>
      </c>
      <c r="K69" s="164">
        <v>36.95</v>
      </c>
      <c r="L69" s="163">
        <v>0</v>
      </c>
      <c r="M69" s="163">
        <v>0</v>
      </c>
      <c r="N69" s="163">
        <v>0</v>
      </c>
      <c r="O69" s="163">
        <v>0</v>
      </c>
      <c r="P69" s="163">
        <v>0</v>
      </c>
      <c r="Q69" s="164">
        <v>0</v>
      </c>
      <c r="R69" s="161"/>
      <c r="S69" s="161"/>
      <c r="T69"/>
      <c r="U69"/>
    </row>
    <row r="70" spans="1:21">
      <c r="A70" s="161">
        <v>48</v>
      </c>
      <c r="B70" s="162" t="s">
        <v>735</v>
      </c>
      <c r="C70" s="163">
        <v>17</v>
      </c>
      <c r="D70" s="163">
        <v>10</v>
      </c>
      <c r="E70" s="164">
        <v>251.6</v>
      </c>
      <c r="F70" s="163">
        <v>2</v>
      </c>
      <c r="G70" s="163">
        <v>2</v>
      </c>
      <c r="H70" s="163">
        <v>0</v>
      </c>
      <c r="I70" s="163">
        <v>2</v>
      </c>
      <c r="J70" s="163">
        <v>2</v>
      </c>
      <c r="K70" s="164">
        <v>33.95</v>
      </c>
      <c r="L70" s="163">
        <v>0</v>
      </c>
      <c r="M70" s="163">
        <v>0</v>
      </c>
      <c r="N70" s="163">
        <v>0</v>
      </c>
      <c r="O70" s="163">
        <v>0</v>
      </c>
      <c r="P70" s="163">
        <v>0</v>
      </c>
      <c r="Q70" s="164">
        <v>0</v>
      </c>
      <c r="R70" s="161"/>
      <c r="S70" s="161"/>
      <c r="T70"/>
      <c r="U70"/>
    </row>
    <row r="71" spans="1:21">
      <c r="A71" s="161">
        <v>49</v>
      </c>
      <c r="B71" s="162" t="s">
        <v>736</v>
      </c>
      <c r="C71" s="163">
        <v>16</v>
      </c>
      <c r="D71" s="163">
        <v>6</v>
      </c>
      <c r="E71" s="164">
        <v>243.5</v>
      </c>
      <c r="F71" s="163">
        <v>3</v>
      </c>
      <c r="G71" s="163">
        <v>3</v>
      </c>
      <c r="H71" s="163">
        <v>0</v>
      </c>
      <c r="I71" s="163">
        <v>6</v>
      </c>
      <c r="J71" s="163">
        <v>3</v>
      </c>
      <c r="K71" s="164">
        <v>127.9</v>
      </c>
      <c r="L71" s="163">
        <v>0</v>
      </c>
      <c r="M71" s="163">
        <v>0</v>
      </c>
      <c r="N71" s="163">
        <v>0</v>
      </c>
      <c r="O71" s="163">
        <v>0</v>
      </c>
      <c r="P71" s="163">
        <v>0</v>
      </c>
      <c r="Q71" s="164">
        <v>0</v>
      </c>
      <c r="R71" s="161"/>
      <c r="S71" s="161"/>
      <c r="T71"/>
      <c r="U71"/>
    </row>
    <row r="72" spans="1:21">
      <c r="A72" s="161">
        <v>50</v>
      </c>
      <c r="B72" s="162" t="s">
        <v>737</v>
      </c>
      <c r="C72" s="163">
        <v>2</v>
      </c>
      <c r="D72" s="163">
        <v>1</v>
      </c>
      <c r="E72" s="164">
        <v>54.8</v>
      </c>
      <c r="F72" s="163">
        <v>1</v>
      </c>
      <c r="G72" s="163">
        <v>1</v>
      </c>
      <c r="H72" s="163">
        <v>0</v>
      </c>
      <c r="I72" s="163">
        <v>2</v>
      </c>
      <c r="J72" s="163">
        <v>1</v>
      </c>
      <c r="K72" s="164">
        <v>54.8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4">
        <v>0</v>
      </c>
      <c r="R72" s="161" t="s">
        <v>337</v>
      </c>
      <c r="S72" s="161"/>
      <c r="T72"/>
      <c r="U72"/>
    </row>
    <row r="73" spans="1:21">
      <c r="A73" s="161">
        <v>51</v>
      </c>
      <c r="B73" s="162" t="s">
        <v>738</v>
      </c>
      <c r="C73" s="163">
        <v>2</v>
      </c>
      <c r="D73" s="163">
        <v>1</v>
      </c>
      <c r="E73" s="164">
        <v>15.9</v>
      </c>
      <c r="F73" s="163">
        <v>1</v>
      </c>
      <c r="G73" s="163">
        <v>1</v>
      </c>
      <c r="H73" s="163">
        <v>0</v>
      </c>
      <c r="I73" s="163">
        <v>2</v>
      </c>
      <c r="J73" s="163">
        <v>1</v>
      </c>
      <c r="K73" s="164">
        <v>15.9</v>
      </c>
      <c r="L73" s="163">
        <v>0</v>
      </c>
      <c r="M73" s="163">
        <v>0</v>
      </c>
      <c r="N73" s="163">
        <v>0</v>
      </c>
      <c r="O73" s="163">
        <v>0</v>
      </c>
      <c r="P73" s="163">
        <v>0</v>
      </c>
      <c r="Q73" s="164">
        <v>0</v>
      </c>
      <c r="R73" s="161" t="s">
        <v>325</v>
      </c>
      <c r="S73" s="161"/>
      <c r="T73"/>
      <c r="U73"/>
    </row>
    <row r="74" spans="1:21">
      <c r="A74" s="161">
        <v>52</v>
      </c>
      <c r="B74" s="162" t="s">
        <v>739</v>
      </c>
      <c r="C74" s="163">
        <v>2</v>
      </c>
      <c r="D74" s="163">
        <v>1</v>
      </c>
      <c r="E74" s="164">
        <v>34.4</v>
      </c>
      <c r="F74" s="163">
        <v>1</v>
      </c>
      <c r="G74" s="163">
        <v>0</v>
      </c>
      <c r="H74" s="163">
        <v>0</v>
      </c>
      <c r="I74" s="163">
        <v>2</v>
      </c>
      <c r="J74" s="163">
        <v>1</v>
      </c>
      <c r="K74" s="164">
        <v>34.4</v>
      </c>
      <c r="L74" s="163">
        <v>0</v>
      </c>
      <c r="M74" s="163">
        <v>0</v>
      </c>
      <c r="N74" s="163">
        <v>0</v>
      </c>
      <c r="O74" s="163">
        <v>0</v>
      </c>
      <c r="P74" s="163">
        <v>0</v>
      </c>
      <c r="Q74" s="164">
        <v>0</v>
      </c>
      <c r="R74" s="161" t="s">
        <v>351</v>
      </c>
      <c r="S74" s="161"/>
      <c r="T74"/>
      <c r="U74"/>
    </row>
    <row r="75" spans="1:21">
      <c r="A75" s="161">
        <v>53</v>
      </c>
      <c r="B75" s="162" t="s">
        <v>740</v>
      </c>
      <c r="C75" s="163">
        <v>6</v>
      </c>
      <c r="D75" s="163">
        <v>1</v>
      </c>
      <c r="E75" s="164">
        <v>78.1</v>
      </c>
      <c r="F75" s="163">
        <v>1</v>
      </c>
      <c r="G75" s="163">
        <v>1</v>
      </c>
      <c r="H75" s="163">
        <v>0</v>
      </c>
      <c r="I75" s="163">
        <v>4</v>
      </c>
      <c r="J75" s="163">
        <v>1</v>
      </c>
      <c r="K75" s="164">
        <v>26.03</v>
      </c>
      <c r="L75" s="163">
        <v>0</v>
      </c>
      <c r="M75" s="163">
        <v>0</v>
      </c>
      <c r="N75" s="163">
        <v>0</v>
      </c>
      <c r="O75" s="163">
        <v>0</v>
      </c>
      <c r="P75" s="163">
        <v>0</v>
      </c>
      <c r="Q75" s="164">
        <v>0</v>
      </c>
      <c r="R75" s="161"/>
      <c r="S75" s="161"/>
      <c r="T75"/>
      <c r="U75"/>
    </row>
    <row r="76" spans="1:21">
      <c r="A76" s="161">
        <v>54</v>
      </c>
      <c r="B76" s="162" t="s">
        <v>741</v>
      </c>
      <c r="C76" s="163">
        <v>3</v>
      </c>
      <c r="D76" s="163">
        <v>1</v>
      </c>
      <c r="E76" s="164">
        <v>19.2</v>
      </c>
      <c r="F76" s="163">
        <v>1</v>
      </c>
      <c r="G76" s="163">
        <v>1</v>
      </c>
      <c r="H76" s="163">
        <v>0</v>
      </c>
      <c r="I76" s="163">
        <v>3</v>
      </c>
      <c r="J76" s="163">
        <v>1</v>
      </c>
      <c r="K76" s="164">
        <v>19.2</v>
      </c>
      <c r="L76" s="163">
        <v>0</v>
      </c>
      <c r="M76" s="163">
        <v>0</v>
      </c>
      <c r="N76" s="163">
        <v>0</v>
      </c>
      <c r="O76" s="163">
        <v>0</v>
      </c>
      <c r="P76" s="163">
        <v>0</v>
      </c>
      <c r="Q76" s="164">
        <v>0</v>
      </c>
      <c r="R76" s="161" t="s">
        <v>384</v>
      </c>
      <c r="S76" s="161"/>
      <c r="T76"/>
      <c r="U76"/>
    </row>
    <row r="77" spans="1:21">
      <c r="A77" s="161">
        <v>55</v>
      </c>
      <c r="B77" s="162" t="s">
        <v>742</v>
      </c>
      <c r="C77" s="163">
        <v>2</v>
      </c>
      <c r="D77" s="163">
        <v>1</v>
      </c>
      <c r="E77" s="164">
        <v>53.4</v>
      </c>
      <c r="F77" s="163">
        <v>1</v>
      </c>
      <c r="G77" s="163">
        <v>1</v>
      </c>
      <c r="H77" s="163">
        <v>0</v>
      </c>
      <c r="I77" s="163">
        <v>2</v>
      </c>
      <c r="J77" s="163">
        <v>1</v>
      </c>
      <c r="K77" s="164">
        <v>53.4</v>
      </c>
      <c r="L77" s="163">
        <v>0</v>
      </c>
      <c r="M77" s="163">
        <v>0</v>
      </c>
      <c r="N77" s="163">
        <v>0</v>
      </c>
      <c r="O77" s="163">
        <v>0</v>
      </c>
      <c r="P77" s="163">
        <v>0</v>
      </c>
      <c r="Q77" s="164">
        <v>0</v>
      </c>
      <c r="R77" s="161" t="s">
        <v>232</v>
      </c>
      <c r="S77" s="161"/>
      <c r="T77"/>
      <c r="U77"/>
    </row>
    <row r="78" spans="1:21">
      <c r="A78" s="161">
        <v>56</v>
      </c>
      <c r="B78" s="162" t="s">
        <v>743</v>
      </c>
      <c r="C78" s="163">
        <v>6</v>
      </c>
      <c r="D78" s="163">
        <v>3</v>
      </c>
      <c r="E78" s="164">
        <v>160.4</v>
      </c>
      <c r="F78" s="163">
        <v>3</v>
      </c>
      <c r="G78" s="163">
        <v>3</v>
      </c>
      <c r="H78" s="163">
        <v>0</v>
      </c>
      <c r="I78" s="163">
        <v>6</v>
      </c>
      <c r="J78" s="163">
        <v>3</v>
      </c>
      <c r="K78" s="164">
        <v>160.4</v>
      </c>
      <c r="L78" s="163">
        <v>0</v>
      </c>
      <c r="M78" s="163">
        <v>0</v>
      </c>
      <c r="N78" s="163">
        <v>0</v>
      </c>
      <c r="O78" s="163">
        <v>0</v>
      </c>
      <c r="P78" s="163">
        <v>0</v>
      </c>
      <c r="Q78" s="164">
        <v>0</v>
      </c>
      <c r="R78" s="161" t="s">
        <v>337</v>
      </c>
      <c r="S78" s="161"/>
      <c r="T78"/>
      <c r="U78"/>
    </row>
    <row r="79" spans="1:21">
      <c r="A79" s="161">
        <v>57</v>
      </c>
      <c r="B79" s="162" t="s">
        <v>744</v>
      </c>
      <c r="C79" s="163">
        <v>11</v>
      </c>
      <c r="D79" s="163">
        <v>6</v>
      </c>
      <c r="E79" s="164">
        <v>274.4</v>
      </c>
      <c r="F79" s="163">
        <v>1</v>
      </c>
      <c r="G79" s="163">
        <v>1</v>
      </c>
      <c r="H79" s="163">
        <v>0</v>
      </c>
      <c r="I79" s="163">
        <v>2</v>
      </c>
      <c r="J79" s="163">
        <v>1</v>
      </c>
      <c r="K79" s="164">
        <v>52.2</v>
      </c>
      <c r="L79" s="163">
        <v>0</v>
      </c>
      <c r="M79" s="163">
        <v>0</v>
      </c>
      <c r="N79" s="163">
        <v>0</v>
      </c>
      <c r="O79" s="163">
        <v>0</v>
      </c>
      <c r="P79" s="163">
        <v>0</v>
      </c>
      <c r="Q79" s="164">
        <v>0</v>
      </c>
      <c r="R79" s="161"/>
      <c r="S79" s="161"/>
      <c r="T79"/>
      <c r="U79"/>
    </row>
    <row r="80" spans="1:21">
      <c r="A80" s="161">
        <v>58</v>
      </c>
      <c r="B80" s="162" t="s">
        <v>745</v>
      </c>
      <c r="C80" s="163">
        <v>4</v>
      </c>
      <c r="D80" s="163">
        <v>2</v>
      </c>
      <c r="E80" s="164">
        <v>95.8</v>
      </c>
      <c r="F80" s="163">
        <v>1</v>
      </c>
      <c r="G80" s="163">
        <v>1</v>
      </c>
      <c r="H80" s="163">
        <v>0</v>
      </c>
      <c r="I80" s="163">
        <v>2</v>
      </c>
      <c r="J80" s="163">
        <v>1</v>
      </c>
      <c r="K80" s="164">
        <v>44.2</v>
      </c>
      <c r="L80" s="163">
        <v>0</v>
      </c>
      <c r="M80" s="163">
        <v>0</v>
      </c>
      <c r="N80" s="163">
        <v>0</v>
      </c>
      <c r="O80" s="163">
        <v>0</v>
      </c>
      <c r="P80" s="163">
        <v>0</v>
      </c>
      <c r="Q80" s="164">
        <v>0</v>
      </c>
      <c r="R80" s="161"/>
      <c r="S80" s="161"/>
      <c r="T80"/>
      <c r="U80"/>
    </row>
    <row r="81" spans="1:21">
      <c r="A81" s="161">
        <v>59</v>
      </c>
      <c r="B81" s="162" t="s">
        <v>746</v>
      </c>
      <c r="C81" s="163">
        <v>24</v>
      </c>
      <c r="D81" s="163">
        <v>5</v>
      </c>
      <c r="E81" s="164">
        <v>263.5</v>
      </c>
      <c r="F81" s="163">
        <v>0</v>
      </c>
      <c r="G81" s="163">
        <v>0</v>
      </c>
      <c r="H81" s="163">
        <v>0</v>
      </c>
      <c r="I81" s="163">
        <v>0</v>
      </c>
      <c r="J81" s="163">
        <v>0</v>
      </c>
      <c r="K81" s="164">
        <v>0</v>
      </c>
      <c r="L81" s="163">
        <v>0</v>
      </c>
      <c r="M81" s="163">
        <v>0</v>
      </c>
      <c r="N81" s="163">
        <v>0</v>
      </c>
      <c r="O81" s="163">
        <v>0</v>
      </c>
      <c r="P81" s="163">
        <v>0</v>
      </c>
      <c r="Q81" s="164">
        <v>0</v>
      </c>
      <c r="R81" s="161"/>
      <c r="S81" s="161"/>
      <c r="T81"/>
      <c r="U81"/>
    </row>
    <row r="82" spans="1:21">
      <c r="A82" s="161">
        <v>60</v>
      </c>
      <c r="B82" s="162" t="s">
        <v>747</v>
      </c>
      <c r="C82" s="163">
        <v>4</v>
      </c>
      <c r="D82" s="163">
        <v>1</v>
      </c>
      <c r="E82" s="164">
        <v>25.1</v>
      </c>
      <c r="F82" s="163">
        <v>1</v>
      </c>
      <c r="G82" s="163">
        <v>1</v>
      </c>
      <c r="H82" s="163">
        <v>0</v>
      </c>
      <c r="I82" s="163">
        <v>4</v>
      </c>
      <c r="J82" s="163">
        <v>1</v>
      </c>
      <c r="K82" s="164">
        <v>25.1</v>
      </c>
      <c r="L82" s="163">
        <v>0</v>
      </c>
      <c r="M82" s="163">
        <v>0</v>
      </c>
      <c r="N82" s="163">
        <v>0</v>
      </c>
      <c r="O82" s="163">
        <v>0</v>
      </c>
      <c r="P82" s="163">
        <v>0</v>
      </c>
      <c r="Q82" s="164">
        <v>0</v>
      </c>
      <c r="R82" s="161" t="s">
        <v>325</v>
      </c>
      <c r="S82" s="161"/>
      <c r="T82"/>
      <c r="U82"/>
    </row>
    <row r="83" spans="1:21">
      <c r="A83" s="161">
        <v>61</v>
      </c>
      <c r="B83" s="162" t="s">
        <v>748</v>
      </c>
      <c r="C83" s="163">
        <v>1</v>
      </c>
      <c r="D83" s="163">
        <v>1</v>
      </c>
      <c r="E83" s="164">
        <v>61.9</v>
      </c>
      <c r="F83" s="163">
        <v>1</v>
      </c>
      <c r="G83" s="163">
        <v>1</v>
      </c>
      <c r="H83" s="163">
        <v>0</v>
      </c>
      <c r="I83" s="163">
        <v>1</v>
      </c>
      <c r="J83" s="163">
        <v>1</v>
      </c>
      <c r="K83" s="164">
        <v>61.9</v>
      </c>
      <c r="L83" s="163">
        <v>0</v>
      </c>
      <c r="M83" s="163">
        <v>0</v>
      </c>
      <c r="N83" s="163">
        <v>0</v>
      </c>
      <c r="O83" s="163">
        <v>0</v>
      </c>
      <c r="P83" s="163">
        <v>0</v>
      </c>
      <c r="Q83" s="164">
        <v>0</v>
      </c>
      <c r="R83" s="161" t="s">
        <v>384</v>
      </c>
      <c r="S83" s="161"/>
      <c r="T83"/>
      <c r="U83"/>
    </row>
    <row r="84" spans="1:21">
      <c r="A84" s="161">
        <v>62</v>
      </c>
      <c r="B84" s="162" t="s">
        <v>749</v>
      </c>
      <c r="C84" s="163">
        <v>218</v>
      </c>
      <c r="D84" s="163">
        <v>115</v>
      </c>
      <c r="E84" s="164">
        <v>2184.3</v>
      </c>
      <c r="F84" s="163">
        <v>4</v>
      </c>
      <c r="G84" s="163">
        <v>4</v>
      </c>
      <c r="H84" s="163">
        <v>0</v>
      </c>
      <c r="I84" s="163">
        <v>7</v>
      </c>
      <c r="J84" s="163">
        <v>4</v>
      </c>
      <c r="K84" s="164">
        <v>69.1</v>
      </c>
      <c r="L84" s="163">
        <v>0</v>
      </c>
      <c r="M84" s="163">
        <v>0</v>
      </c>
      <c r="N84" s="163">
        <v>0</v>
      </c>
      <c r="O84" s="163">
        <v>0</v>
      </c>
      <c r="P84" s="163">
        <v>0</v>
      </c>
      <c r="Q84" s="164">
        <v>0</v>
      </c>
      <c r="R84" s="161"/>
      <c r="S84" s="161"/>
      <c r="T84"/>
      <c r="U84"/>
    </row>
    <row r="85" spans="1:21">
      <c r="A85" s="161">
        <v>63</v>
      </c>
      <c r="B85" s="162" t="s">
        <v>750</v>
      </c>
      <c r="C85" s="163">
        <v>3</v>
      </c>
      <c r="D85" s="163">
        <v>1</v>
      </c>
      <c r="E85" s="164">
        <v>40.9</v>
      </c>
      <c r="F85" s="163">
        <v>1</v>
      </c>
      <c r="G85" s="163">
        <v>1</v>
      </c>
      <c r="H85" s="163">
        <v>0</v>
      </c>
      <c r="I85" s="163">
        <v>3</v>
      </c>
      <c r="J85" s="163">
        <v>1</v>
      </c>
      <c r="K85" s="164">
        <v>40.9</v>
      </c>
      <c r="L85" s="163">
        <v>0</v>
      </c>
      <c r="M85" s="163">
        <v>0</v>
      </c>
      <c r="N85" s="163">
        <v>0</v>
      </c>
      <c r="O85" s="163">
        <v>0</v>
      </c>
      <c r="P85" s="163">
        <v>0</v>
      </c>
      <c r="Q85" s="164">
        <v>0</v>
      </c>
      <c r="R85" s="161" t="s">
        <v>95</v>
      </c>
      <c r="S85" s="161"/>
      <c r="T85"/>
      <c r="U85"/>
    </row>
    <row r="86" spans="1:21">
      <c r="A86" s="151"/>
      <c r="B86" s="160" t="s">
        <v>644</v>
      </c>
      <c r="C86" s="156">
        <f>sum(C87:C96)</f>
        <v>128</v>
      </c>
      <c r="D86" s="156">
        <f>sum(D87:D96)</f>
        <v>63</v>
      </c>
      <c r="E86" s="157">
        <f>sum(E87:E96)</f>
        <v>3110.2</v>
      </c>
      <c r="F86" s="156">
        <f>sum(F87:F96)</f>
        <v>5</v>
      </c>
      <c r="G86" s="156">
        <f>sum(G87:G96)</f>
        <v>5</v>
      </c>
      <c r="H86" s="156">
        <f>sum(H87:H96)</f>
        <v>0</v>
      </c>
      <c r="I86" s="156">
        <f>sum(I87:I96)</f>
        <v>7</v>
      </c>
      <c r="J86" s="156">
        <f>sum(J87:J96)</f>
        <v>5</v>
      </c>
      <c r="K86" s="157">
        <f>sum(K87:K96)</f>
        <v>228.9</v>
      </c>
      <c r="L86" s="156">
        <f>sum(L87:L96)</f>
        <v>0</v>
      </c>
      <c r="M86" s="156">
        <f>sum(M87:M96)</f>
        <v>0</v>
      </c>
      <c r="N86" s="156">
        <f>sum(N87:N96)</f>
        <v>0</v>
      </c>
      <c r="O86" s="156">
        <f>sum(O87:O96)</f>
        <v>0</v>
      </c>
      <c r="P86" s="156">
        <f>sum(P87:P96)</f>
        <v>0</v>
      </c>
      <c r="Q86" s="157">
        <f>sum(Q87:Q96)</f>
        <v>0</v>
      </c>
      <c r="R86" s="158" t="s">
        <v>20</v>
      </c>
      <c r="S86" s="158" t="s">
        <v>20</v>
      </c>
      <c r="T86"/>
      <c r="U86"/>
    </row>
    <row r="87" spans="1:21">
      <c r="A87" s="161">
        <v>64</v>
      </c>
      <c r="B87" s="162" t="s">
        <v>751</v>
      </c>
      <c r="C87" s="163">
        <v>20</v>
      </c>
      <c r="D87" s="163">
        <v>8</v>
      </c>
      <c r="E87" s="164">
        <v>344.5</v>
      </c>
      <c r="F87" s="163">
        <v>4</v>
      </c>
      <c r="G87" s="163">
        <v>4</v>
      </c>
      <c r="H87" s="163">
        <v>0</v>
      </c>
      <c r="I87" s="163">
        <v>5</v>
      </c>
      <c r="J87" s="163">
        <v>4</v>
      </c>
      <c r="K87" s="164">
        <v>172.4</v>
      </c>
      <c r="L87" s="163">
        <v>0</v>
      </c>
      <c r="M87" s="163">
        <v>0</v>
      </c>
      <c r="N87" s="163">
        <v>0</v>
      </c>
      <c r="O87" s="163">
        <v>0</v>
      </c>
      <c r="P87" s="163">
        <v>0</v>
      </c>
      <c r="Q87" s="164">
        <v>0</v>
      </c>
      <c r="R87" s="161"/>
      <c r="S87" s="161"/>
      <c r="T87"/>
      <c r="U87"/>
    </row>
    <row r="88" spans="1:21">
      <c r="A88" s="161">
        <v>65</v>
      </c>
      <c r="B88" s="162" t="s">
        <v>752</v>
      </c>
      <c r="C88" s="163">
        <v>16</v>
      </c>
      <c r="D88" s="163">
        <v>7</v>
      </c>
      <c r="E88" s="164">
        <v>383.5</v>
      </c>
      <c r="F88" s="163">
        <v>0</v>
      </c>
      <c r="G88" s="163">
        <v>0</v>
      </c>
      <c r="H88" s="163">
        <v>0</v>
      </c>
      <c r="I88" s="163">
        <v>0</v>
      </c>
      <c r="J88" s="163">
        <v>0</v>
      </c>
      <c r="K88" s="164">
        <v>0</v>
      </c>
      <c r="L88" s="163">
        <v>0</v>
      </c>
      <c r="M88" s="163">
        <v>0</v>
      </c>
      <c r="N88" s="163">
        <v>0</v>
      </c>
      <c r="O88" s="163">
        <v>0</v>
      </c>
      <c r="P88" s="163">
        <v>0</v>
      </c>
      <c r="Q88" s="164">
        <v>0</v>
      </c>
      <c r="R88" s="161"/>
      <c r="S88" s="161"/>
      <c r="T88"/>
      <c r="U88"/>
    </row>
    <row r="89" spans="1:21">
      <c r="A89" s="161">
        <v>66</v>
      </c>
      <c r="B89" s="162" t="s">
        <v>753</v>
      </c>
      <c r="C89" s="163">
        <v>8</v>
      </c>
      <c r="D89" s="163">
        <v>4</v>
      </c>
      <c r="E89" s="164">
        <v>186.8</v>
      </c>
      <c r="F89" s="163">
        <v>0</v>
      </c>
      <c r="G89" s="163">
        <v>0</v>
      </c>
      <c r="H89" s="163">
        <v>0</v>
      </c>
      <c r="I89" s="163">
        <v>0</v>
      </c>
      <c r="J89" s="163">
        <v>0</v>
      </c>
      <c r="K89" s="164">
        <v>0</v>
      </c>
      <c r="L89" s="163">
        <v>0</v>
      </c>
      <c r="M89" s="163">
        <v>0</v>
      </c>
      <c r="N89" s="163">
        <v>0</v>
      </c>
      <c r="O89" s="163">
        <v>0</v>
      </c>
      <c r="P89" s="163">
        <v>0</v>
      </c>
      <c r="Q89" s="164">
        <v>0</v>
      </c>
      <c r="R89" s="161"/>
      <c r="S89" s="161"/>
      <c r="T89"/>
      <c r="U89"/>
    </row>
    <row r="90" spans="1:21">
      <c r="A90" s="161">
        <v>67</v>
      </c>
      <c r="B90" s="162" t="s">
        <v>754</v>
      </c>
      <c r="C90" s="163">
        <v>5</v>
      </c>
      <c r="D90" s="163">
        <v>3</v>
      </c>
      <c r="E90" s="164">
        <v>200.7</v>
      </c>
      <c r="F90" s="163">
        <v>0</v>
      </c>
      <c r="G90" s="163">
        <v>0</v>
      </c>
      <c r="H90" s="163">
        <v>0</v>
      </c>
      <c r="I90" s="163">
        <v>0</v>
      </c>
      <c r="J90" s="163">
        <v>0</v>
      </c>
      <c r="K90" s="164">
        <v>0</v>
      </c>
      <c r="L90" s="163">
        <v>0</v>
      </c>
      <c r="M90" s="163">
        <v>0</v>
      </c>
      <c r="N90" s="163">
        <v>0</v>
      </c>
      <c r="O90" s="163">
        <v>0</v>
      </c>
      <c r="P90" s="163">
        <v>0</v>
      </c>
      <c r="Q90" s="164">
        <v>0</v>
      </c>
      <c r="R90" s="161"/>
      <c r="S90" s="161"/>
      <c r="T90"/>
      <c r="U90"/>
    </row>
    <row r="91" spans="1:21">
      <c r="A91" s="161">
        <v>68</v>
      </c>
      <c r="B91" s="162" t="s">
        <v>755</v>
      </c>
      <c r="C91" s="163">
        <v>35</v>
      </c>
      <c r="D91" s="163">
        <v>19</v>
      </c>
      <c r="E91" s="164">
        <v>892.4</v>
      </c>
      <c r="F91" s="163">
        <v>0</v>
      </c>
      <c r="G91" s="163">
        <v>0</v>
      </c>
      <c r="H91" s="163">
        <v>0</v>
      </c>
      <c r="I91" s="163">
        <v>0</v>
      </c>
      <c r="J91" s="163">
        <v>0</v>
      </c>
      <c r="K91" s="164">
        <v>0</v>
      </c>
      <c r="L91" s="163">
        <v>0</v>
      </c>
      <c r="M91" s="163">
        <v>0</v>
      </c>
      <c r="N91" s="163">
        <v>0</v>
      </c>
      <c r="O91" s="163">
        <v>0</v>
      </c>
      <c r="P91" s="163">
        <v>0</v>
      </c>
      <c r="Q91" s="164">
        <v>0</v>
      </c>
      <c r="R91" s="161"/>
      <c r="S91" s="161"/>
      <c r="T91"/>
      <c r="U91"/>
    </row>
    <row r="92" spans="1:21">
      <c r="A92" s="161">
        <v>69</v>
      </c>
      <c r="B92" s="162" t="s">
        <v>756</v>
      </c>
      <c r="C92" s="163">
        <v>1</v>
      </c>
      <c r="D92" s="163">
        <v>1</v>
      </c>
      <c r="E92" s="164">
        <v>43.3</v>
      </c>
      <c r="F92" s="163">
        <v>0</v>
      </c>
      <c r="G92" s="163">
        <v>0</v>
      </c>
      <c r="H92" s="163">
        <v>0</v>
      </c>
      <c r="I92" s="163">
        <v>0</v>
      </c>
      <c r="J92" s="163">
        <v>0</v>
      </c>
      <c r="K92" s="164">
        <v>0</v>
      </c>
      <c r="L92" s="163">
        <v>0</v>
      </c>
      <c r="M92" s="163">
        <v>0</v>
      </c>
      <c r="N92" s="163">
        <v>0</v>
      </c>
      <c r="O92" s="163">
        <v>0</v>
      </c>
      <c r="P92" s="163">
        <v>0</v>
      </c>
      <c r="Q92" s="164">
        <v>0</v>
      </c>
      <c r="R92" s="161"/>
      <c r="S92" s="161"/>
      <c r="T92"/>
      <c r="U92"/>
    </row>
    <row r="93" spans="1:21">
      <c r="A93" s="161">
        <v>70</v>
      </c>
      <c r="B93" s="162" t="s">
        <v>757</v>
      </c>
      <c r="C93" s="163">
        <v>9</v>
      </c>
      <c r="D93" s="163">
        <v>4</v>
      </c>
      <c r="E93" s="164">
        <v>171.9</v>
      </c>
      <c r="F93" s="163">
        <v>0</v>
      </c>
      <c r="G93" s="163">
        <v>0</v>
      </c>
      <c r="H93" s="163">
        <v>0</v>
      </c>
      <c r="I93" s="163">
        <v>0</v>
      </c>
      <c r="J93" s="163">
        <v>0</v>
      </c>
      <c r="K93" s="164">
        <v>0</v>
      </c>
      <c r="L93" s="163">
        <v>0</v>
      </c>
      <c r="M93" s="163">
        <v>0</v>
      </c>
      <c r="N93" s="163">
        <v>0</v>
      </c>
      <c r="O93" s="163">
        <v>0</v>
      </c>
      <c r="P93" s="163">
        <v>0</v>
      </c>
      <c r="Q93" s="164">
        <v>0</v>
      </c>
      <c r="R93" s="161"/>
      <c r="S93" s="161"/>
      <c r="T93"/>
      <c r="U93"/>
    </row>
    <row r="94" spans="1:21">
      <c r="A94" s="161">
        <v>71</v>
      </c>
      <c r="B94" s="162" t="s">
        <v>758</v>
      </c>
      <c r="C94" s="163">
        <v>10</v>
      </c>
      <c r="D94" s="163">
        <v>5</v>
      </c>
      <c r="E94" s="164">
        <v>146.3</v>
      </c>
      <c r="F94" s="163">
        <v>0</v>
      </c>
      <c r="G94" s="163">
        <v>0</v>
      </c>
      <c r="H94" s="163">
        <v>0</v>
      </c>
      <c r="I94" s="163">
        <v>0</v>
      </c>
      <c r="J94" s="163">
        <v>0</v>
      </c>
      <c r="K94" s="164">
        <v>0</v>
      </c>
      <c r="L94" s="163">
        <v>0</v>
      </c>
      <c r="M94" s="163">
        <v>0</v>
      </c>
      <c r="N94" s="163">
        <v>0</v>
      </c>
      <c r="O94" s="163">
        <v>0</v>
      </c>
      <c r="P94" s="163">
        <v>0</v>
      </c>
      <c r="Q94" s="164">
        <v>0</v>
      </c>
      <c r="R94" s="161"/>
      <c r="S94" s="161"/>
      <c r="T94"/>
      <c r="U94"/>
    </row>
    <row r="95" spans="1:21">
      <c r="A95" s="161">
        <v>72</v>
      </c>
      <c r="B95" s="162" t="s">
        <v>759</v>
      </c>
      <c r="C95" s="163">
        <v>9</v>
      </c>
      <c r="D95" s="163">
        <v>4</v>
      </c>
      <c r="E95" s="164">
        <v>199.8</v>
      </c>
      <c r="F95" s="163">
        <v>1</v>
      </c>
      <c r="G95" s="163">
        <v>1</v>
      </c>
      <c r="H95" s="163">
        <v>0</v>
      </c>
      <c r="I95" s="163">
        <v>2</v>
      </c>
      <c r="J95" s="163">
        <v>1</v>
      </c>
      <c r="K95" s="164">
        <v>56.5</v>
      </c>
      <c r="L95" s="163">
        <v>0</v>
      </c>
      <c r="M95" s="163">
        <v>0</v>
      </c>
      <c r="N95" s="163">
        <v>0</v>
      </c>
      <c r="O95" s="163">
        <v>0</v>
      </c>
      <c r="P95" s="163">
        <v>0</v>
      </c>
      <c r="Q95" s="164">
        <v>0</v>
      </c>
      <c r="R95" s="161"/>
      <c r="S95" s="161"/>
      <c r="T95"/>
      <c r="U95"/>
    </row>
    <row r="96" spans="1:21">
      <c r="A96" s="161">
        <v>73</v>
      </c>
      <c r="B96" s="162" t="s">
        <v>760</v>
      </c>
      <c r="C96" s="163">
        <v>15</v>
      </c>
      <c r="D96" s="163">
        <v>8</v>
      </c>
      <c r="E96" s="164">
        <v>541</v>
      </c>
      <c r="F96" s="163">
        <v>0</v>
      </c>
      <c r="G96" s="163">
        <v>0</v>
      </c>
      <c r="H96" s="163">
        <v>0</v>
      </c>
      <c r="I96" s="163">
        <v>0</v>
      </c>
      <c r="J96" s="163">
        <v>0</v>
      </c>
      <c r="K96" s="164">
        <v>0</v>
      </c>
      <c r="L96" s="163">
        <v>0</v>
      </c>
      <c r="M96" s="163">
        <v>0</v>
      </c>
      <c r="N96" s="163">
        <v>0</v>
      </c>
      <c r="O96" s="163">
        <v>0</v>
      </c>
      <c r="P96" s="163">
        <v>0</v>
      </c>
      <c r="Q96" s="164">
        <v>0</v>
      </c>
      <c r="R96" s="161"/>
      <c r="S96" s="161"/>
      <c r="T96"/>
      <c r="U96"/>
    </row>
    <row r="97" spans="1:21">
      <c r="A97" s="151"/>
      <c r="B97" s="160" t="s">
        <v>645</v>
      </c>
      <c r="C97" s="156">
        <f>sum(C98)</f>
        <v>12</v>
      </c>
      <c r="D97" s="156">
        <f>sum(D98)</f>
        <v>8</v>
      </c>
      <c r="E97" s="157">
        <f>sum(E98)</f>
        <v>376.7</v>
      </c>
      <c r="F97" s="156">
        <f>sum(F98)</f>
        <v>0</v>
      </c>
      <c r="G97" s="156">
        <f>sum(G98)</f>
        <v>0</v>
      </c>
      <c r="H97" s="156">
        <f>sum(H98)</f>
        <v>0</v>
      </c>
      <c r="I97" s="156">
        <f>sum(I98)</f>
        <v>0</v>
      </c>
      <c r="J97" s="156">
        <f>sum(J98)</f>
        <v>0</v>
      </c>
      <c r="K97" s="157">
        <f>sum(K98)</f>
        <v>0</v>
      </c>
      <c r="L97" s="156">
        <f>sum(L98)</f>
        <v>0</v>
      </c>
      <c r="M97" s="156">
        <f>sum(M98)</f>
        <v>0</v>
      </c>
      <c r="N97" s="156">
        <f>sum(N98)</f>
        <v>0</v>
      </c>
      <c r="O97" s="156">
        <f>sum(O98)</f>
        <v>0</v>
      </c>
      <c r="P97" s="156">
        <f>sum(P98)</f>
        <v>0</v>
      </c>
      <c r="Q97" s="157">
        <f>sum(Q98)</f>
        <v>0</v>
      </c>
      <c r="R97" s="158" t="s">
        <v>20</v>
      </c>
      <c r="S97" s="158" t="s">
        <v>20</v>
      </c>
      <c r="T97"/>
      <c r="U97"/>
    </row>
    <row r="98" spans="1:21">
      <c r="A98" s="161">
        <v>74</v>
      </c>
      <c r="B98" s="162" t="s">
        <v>761</v>
      </c>
      <c r="C98" s="163">
        <v>12</v>
      </c>
      <c r="D98" s="163">
        <v>8</v>
      </c>
      <c r="E98" s="164">
        <v>376.7</v>
      </c>
      <c r="F98" s="163">
        <v>0</v>
      </c>
      <c r="G98" s="163">
        <v>0</v>
      </c>
      <c r="H98" s="163">
        <v>0</v>
      </c>
      <c r="I98" s="163">
        <v>0</v>
      </c>
      <c r="J98" s="163">
        <v>0</v>
      </c>
      <c r="K98" s="164">
        <v>0</v>
      </c>
      <c r="L98" s="163">
        <v>0</v>
      </c>
      <c r="M98" s="163">
        <v>0</v>
      </c>
      <c r="N98" s="163">
        <v>0</v>
      </c>
      <c r="O98" s="163">
        <v>0</v>
      </c>
      <c r="P98" s="163">
        <v>0</v>
      </c>
      <c r="Q98" s="164">
        <v>0</v>
      </c>
      <c r="R98" s="161"/>
      <c r="S98" s="161"/>
      <c r="T98"/>
      <c r="U98"/>
    </row>
    <row r="99" spans="1:21">
      <c r="A99" s="151"/>
      <c r="B99" s="160" t="s">
        <v>646</v>
      </c>
      <c r="C99" s="156">
        <f>sum(C100)</f>
        <v>3</v>
      </c>
      <c r="D99" s="156">
        <f>sum(D100)</f>
        <v>3</v>
      </c>
      <c r="E99" s="157">
        <f>sum(E100)</f>
        <v>114.2</v>
      </c>
      <c r="F99" s="156">
        <f>sum(F100)</f>
        <v>1</v>
      </c>
      <c r="G99" s="156">
        <f>sum(G100)</f>
        <v>0</v>
      </c>
      <c r="H99" s="156">
        <f>sum(H100)</f>
        <v>0</v>
      </c>
      <c r="I99" s="156">
        <f>sum(I100)</f>
        <v>1</v>
      </c>
      <c r="J99" s="156">
        <f>sum(J100)</f>
        <v>1</v>
      </c>
      <c r="K99" s="157">
        <f>sum(K100)</f>
        <v>25.5</v>
      </c>
      <c r="L99" s="156">
        <f>sum(L100)</f>
        <v>0</v>
      </c>
      <c r="M99" s="156">
        <f>sum(M100)</f>
        <v>0</v>
      </c>
      <c r="N99" s="156">
        <f>sum(N100)</f>
        <v>0</v>
      </c>
      <c r="O99" s="156">
        <f>sum(O100)</f>
        <v>0</v>
      </c>
      <c r="P99" s="156">
        <f>sum(P100)</f>
        <v>0</v>
      </c>
      <c r="Q99" s="157">
        <f>sum(Q100)</f>
        <v>0</v>
      </c>
      <c r="R99" s="158" t="s">
        <v>20</v>
      </c>
      <c r="S99" s="158" t="s">
        <v>20</v>
      </c>
      <c r="T99"/>
      <c r="U99"/>
    </row>
    <row r="100" spans="1:21">
      <c r="A100" s="161">
        <v>75</v>
      </c>
      <c r="B100" s="162" t="s">
        <v>762</v>
      </c>
      <c r="C100" s="163">
        <v>3</v>
      </c>
      <c r="D100" s="163">
        <v>3</v>
      </c>
      <c r="E100" s="164">
        <v>114.2</v>
      </c>
      <c r="F100" s="163">
        <v>1</v>
      </c>
      <c r="G100" s="163">
        <v>0</v>
      </c>
      <c r="H100" s="163">
        <v>0</v>
      </c>
      <c r="I100" s="163">
        <v>1</v>
      </c>
      <c r="J100" s="163">
        <v>1</v>
      </c>
      <c r="K100" s="164">
        <v>25.5</v>
      </c>
      <c r="L100" s="163">
        <v>0</v>
      </c>
      <c r="M100" s="163">
        <v>0</v>
      </c>
      <c r="N100" s="163">
        <v>0</v>
      </c>
      <c r="O100" s="163">
        <v>0</v>
      </c>
      <c r="P100" s="163">
        <v>0</v>
      </c>
      <c r="Q100" s="164">
        <v>0</v>
      </c>
      <c r="R100" s="161"/>
      <c r="S100" s="161"/>
      <c r="T100"/>
      <c r="U100"/>
    </row>
    <row r="101" spans="1:21">
      <c r="A101" s="151"/>
      <c r="B101" s="160" t="s">
        <v>647</v>
      </c>
      <c r="C101" s="156">
        <f>sum(C102:C108)</f>
        <v>43</v>
      </c>
      <c r="D101" s="156">
        <f>sum(D102:D108)</f>
        <v>19</v>
      </c>
      <c r="E101" s="157">
        <f>sum(E102:E108)</f>
        <v>660.8</v>
      </c>
      <c r="F101" s="156">
        <f>sum(F102:F108)</f>
        <v>5</v>
      </c>
      <c r="G101" s="156">
        <f>sum(G102:G108)</f>
        <v>5</v>
      </c>
      <c r="H101" s="156">
        <f>sum(H102:H108)</f>
        <v>0</v>
      </c>
      <c r="I101" s="156">
        <f>sum(I102:I108)</f>
        <v>7</v>
      </c>
      <c r="J101" s="156">
        <f>sum(J102:J108)</f>
        <v>5</v>
      </c>
      <c r="K101" s="157">
        <f>sum(K102:K108)</f>
        <v>127.8</v>
      </c>
      <c r="L101" s="156">
        <f>sum(L102:L108)</f>
        <v>0</v>
      </c>
      <c r="M101" s="156">
        <f>sum(M102:M108)</f>
        <v>0</v>
      </c>
      <c r="N101" s="156">
        <f>sum(N102:N108)</f>
        <v>0</v>
      </c>
      <c r="O101" s="156">
        <f>sum(O102:O108)</f>
        <v>0</v>
      </c>
      <c r="P101" s="156">
        <f>sum(P102:P108)</f>
        <v>0</v>
      </c>
      <c r="Q101" s="157">
        <f>sum(Q102:Q108)</f>
        <v>0</v>
      </c>
      <c r="R101" s="158" t="s">
        <v>20</v>
      </c>
      <c r="S101" s="158" t="s">
        <v>20</v>
      </c>
      <c r="T101"/>
      <c r="U101"/>
    </row>
    <row r="102" spans="1:21">
      <c r="A102" s="161">
        <v>76</v>
      </c>
      <c r="B102" s="162" t="s">
        <v>763</v>
      </c>
      <c r="C102" s="163">
        <v>1</v>
      </c>
      <c r="D102" s="163">
        <v>1</v>
      </c>
      <c r="E102" s="164">
        <v>22.3</v>
      </c>
      <c r="F102" s="163">
        <v>0</v>
      </c>
      <c r="G102" s="163">
        <v>0</v>
      </c>
      <c r="H102" s="163">
        <v>0</v>
      </c>
      <c r="I102" s="163">
        <v>0</v>
      </c>
      <c r="J102" s="163">
        <v>0</v>
      </c>
      <c r="K102" s="164">
        <v>0</v>
      </c>
      <c r="L102" s="163">
        <v>0</v>
      </c>
      <c r="M102" s="163">
        <v>0</v>
      </c>
      <c r="N102" s="163">
        <v>0</v>
      </c>
      <c r="O102" s="163">
        <v>0</v>
      </c>
      <c r="P102" s="163">
        <v>0</v>
      </c>
      <c r="Q102" s="164">
        <v>0</v>
      </c>
      <c r="R102" s="161"/>
      <c r="S102" s="161"/>
      <c r="T102"/>
      <c r="U102"/>
    </row>
    <row r="103" spans="1:21">
      <c r="A103" s="161">
        <v>77</v>
      </c>
      <c r="B103" s="162" t="s">
        <v>764</v>
      </c>
      <c r="C103" s="163">
        <v>9</v>
      </c>
      <c r="D103" s="163">
        <v>3</v>
      </c>
      <c r="E103" s="164">
        <v>68.8</v>
      </c>
      <c r="F103" s="163">
        <v>0</v>
      </c>
      <c r="G103" s="163">
        <v>0</v>
      </c>
      <c r="H103" s="163">
        <v>0</v>
      </c>
      <c r="I103" s="163">
        <v>0</v>
      </c>
      <c r="J103" s="163">
        <v>0</v>
      </c>
      <c r="K103" s="164">
        <v>0</v>
      </c>
      <c r="L103" s="163">
        <v>0</v>
      </c>
      <c r="M103" s="163">
        <v>0</v>
      </c>
      <c r="N103" s="163">
        <v>0</v>
      </c>
      <c r="O103" s="163">
        <v>0</v>
      </c>
      <c r="P103" s="163">
        <v>0</v>
      </c>
      <c r="Q103" s="164">
        <v>0</v>
      </c>
      <c r="R103" s="161"/>
      <c r="S103" s="161"/>
      <c r="T103"/>
      <c r="U103"/>
    </row>
    <row r="104" spans="1:21">
      <c r="A104" s="161">
        <v>78</v>
      </c>
      <c r="B104" s="162" t="s">
        <v>765</v>
      </c>
      <c r="C104" s="163">
        <v>24</v>
      </c>
      <c r="D104" s="163">
        <v>8</v>
      </c>
      <c r="E104" s="164">
        <v>396.1</v>
      </c>
      <c r="F104" s="163">
        <v>1</v>
      </c>
      <c r="G104" s="163">
        <v>1</v>
      </c>
      <c r="H104" s="163">
        <v>0</v>
      </c>
      <c r="I104" s="163">
        <v>1</v>
      </c>
      <c r="J104" s="163">
        <v>1</v>
      </c>
      <c r="K104" s="164">
        <v>45.8</v>
      </c>
      <c r="L104" s="163">
        <v>0</v>
      </c>
      <c r="M104" s="163">
        <v>0</v>
      </c>
      <c r="N104" s="163">
        <v>0</v>
      </c>
      <c r="O104" s="163">
        <v>0</v>
      </c>
      <c r="P104" s="163">
        <v>0</v>
      </c>
      <c r="Q104" s="164">
        <v>0</v>
      </c>
      <c r="R104" s="161"/>
      <c r="S104" s="161"/>
      <c r="T104"/>
      <c r="U104"/>
    </row>
    <row r="105" spans="1:21">
      <c r="A105" s="161">
        <v>79</v>
      </c>
      <c r="B105" s="162" t="s">
        <v>766</v>
      </c>
      <c r="C105" s="163">
        <v>1</v>
      </c>
      <c r="D105" s="163">
        <v>1</v>
      </c>
      <c r="E105" s="164">
        <v>42.5</v>
      </c>
      <c r="F105" s="163">
        <v>0</v>
      </c>
      <c r="G105" s="163">
        <v>0</v>
      </c>
      <c r="H105" s="163">
        <v>0</v>
      </c>
      <c r="I105" s="163">
        <v>0</v>
      </c>
      <c r="J105" s="163">
        <v>0</v>
      </c>
      <c r="K105" s="164">
        <v>0</v>
      </c>
      <c r="L105" s="163">
        <v>0</v>
      </c>
      <c r="M105" s="163">
        <v>0</v>
      </c>
      <c r="N105" s="163">
        <v>0</v>
      </c>
      <c r="O105" s="163">
        <v>0</v>
      </c>
      <c r="P105" s="163">
        <v>0</v>
      </c>
      <c r="Q105" s="164">
        <v>0</v>
      </c>
      <c r="R105" s="161"/>
      <c r="S105" s="161"/>
      <c r="T105"/>
      <c r="U105"/>
    </row>
    <row r="106" spans="1:21">
      <c r="A106" s="161">
        <v>80</v>
      </c>
      <c r="B106" s="162" t="s">
        <v>767</v>
      </c>
      <c r="C106" s="163">
        <v>6</v>
      </c>
      <c r="D106" s="163">
        <v>4</v>
      </c>
      <c r="E106" s="164">
        <v>82</v>
      </c>
      <c r="F106" s="163">
        <v>4</v>
      </c>
      <c r="G106" s="163">
        <v>4</v>
      </c>
      <c r="H106" s="163">
        <v>0</v>
      </c>
      <c r="I106" s="163">
        <v>6</v>
      </c>
      <c r="J106" s="163">
        <v>4</v>
      </c>
      <c r="K106" s="164">
        <v>82</v>
      </c>
      <c r="L106" s="163">
        <v>0</v>
      </c>
      <c r="M106" s="163">
        <v>0</v>
      </c>
      <c r="N106" s="163">
        <v>0</v>
      </c>
      <c r="O106" s="163">
        <v>0</v>
      </c>
      <c r="P106" s="163">
        <v>0</v>
      </c>
      <c r="Q106" s="164">
        <v>0</v>
      </c>
      <c r="R106" s="161" t="s">
        <v>384</v>
      </c>
      <c r="S106" s="161"/>
      <c r="T106"/>
      <c r="U106"/>
    </row>
    <row r="107" spans="1:21">
      <c r="A107" s="161">
        <v>81</v>
      </c>
      <c r="B107" s="162" t="s">
        <v>768</v>
      </c>
      <c r="C107" s="163">
        <v>1</v>
      </c>
      <c r="D107" s="163">
        <v>1</v>
      </c>
      <c r="E107" s="164">
        <v>11.4</v>
      </c>
      <c r="F107" s="163">
        <v>0</v>
      </c>
      <c r="G107" s="163">
        <v>0</v>
      </c>
      <c r="H107" s="163">
        <v>0</v>
      </c>
      <c r="I107" s="163">
        <v>0</v>
      </c>
      <c r="J107" s="163">
        <v>0</v>
      </c>
      <c r="K107" s="164">
        <v>0</v>
      </c>
      <c r="L107" s="163">
        <v>0</v>
      </c>
      <c r="M107" s="163">
        <v>0</v>
      </c>
      <c r="N107" s="163">
        <v>0</v>
      </c>
      <c r="O107" s="163">
        <v>0</v>
      </c>
      <c r="P107" s="163">
        <v>0</v>
      </c>
      <c r="Q107" s="164">
        <v>0</v>
      </c>
      <c r="R107" s="161"/>
      <c r="S107" s="161"/>
      <c r="T107"/>
      <c r="U107"/>
    </row>
    <row r="108" spans="1:21">
      <c r="A108" s="161">
        <v>82</v>
      </c>
      <c r="B108" s="162" t="s">
        <v>769</v>
      </c>
      <c r="C108" s="163">
        <v>1</v>
      </c>
      <c r="D108" s="163">
        <v>1</v>
      </c>
      <c r="E108" s="164">
        <v>37.7</v>
      </c>
      <c r="F108" s="163">
        <v>0</v>
      </c>
      <c r="G108" s="163">
        <v>0</v>
      </c>
      <c r="H108" s="163">
        <v>0</v>
      </c>
      <c r="I108" s="163">
        <v>0</v>
      </c>
      <c r="J108" s="163">
        <v>0</v>
      </c>
      <c r="K108" s="164">
        <v>0</v>
      </c>
      <c r="L108" s="163">
        <v>0</v>
      </c>
      <c r="M108" s="163">
        <v>0</v>
      </c>
      <c r="N108" s="163">
        <v>0</v>
      </c>
      <c r="O108" s="163">
        <v>0</v>
      </c>
      <c r="P108" s="163">
        <v>0</v>
      </c>
      <c r="Q108" s="164">
        <v>0</v>
      </c>
      <c r="R108" s="161"/>
      <c r="S108" s="161"/>
      <c r="T108"/>
      <c r="U108"/>
    </row>
    <row r="109" spans="1:21">
      <c r="A109" s="151"/>
      <c r="B109" s="160" t="s">
        <v>648</v>
      </c>
      <c r="C109" s="156">
        <f>sum(C110:C111)</f>
        <v>13</v>
      </c>
      <c r="D109" s="156">
        <f>sum(D110:D111)</f>
        <v>3</v>
      </c>
      <c r="E109" s="157">
        <f>sum(E110:E111)</f>
        <v>140.2</v>
      </c>
      <c r="F109" s="156">
        <f>sum(F110:F111)</f>
        <v>3</v>
      </c>
      <c r="G109" s="156">
        <f>sum(G110:G111)</f>
        <v>3</v>
      </c>
      <c r="H109" s="156">
        <f>sum(H110:H111)</f>
        <v>0</v>
      </c>
      <c r="I109" s="156">
        <f>sum(I110:I111)</f>
        <v>13</v>
      </c>
      <c r="J109" s="156">
        <f>sum(J110:J111)</f>
        <v>3</v>
      </c>
      <c r="K109" s="157">
        <f>sum(K110:K111)</f>
        <v>140.2</v>
      </c>
      <c r="L109" s="156">
        <f>sum(L110:L111)</f>
        <v>0</v>
      </c>
      <c r="M109" s="156">
        <f>sum(M110:M111)</f>
        <v>0</v>
      </c>
      <c r="N109" s="156">
        <f>sum(N110:N111)</f>
        <v>0</v>
      </c>
      <c r="O109" s="156">
        <f>sum(O110:O111)</f>
        <v>0</v>
      </c>
      <c r="P109" s="156">
        <f>sum(P110:P111)</f>
        <v>0</v>
      </c>
      <c r="Q109" s="157">
        <f>sum(Q110:Q111)</f>
        <v>0</v>
      </c>
      <c r="R109" s="158" t="s">
        <v>20</v>
      </c>
      <c r="S109" s="158" t="s">
        <v>20</v>
      </c>
      <c r="T109"/>
      <c r="U109"/>
    </row>
    <row r="110" spans="1:21">
      <c r="A110" s="161">
        <v>83</v>
      </c>
      <c r="B110" s="162" t="s">
        <v>770</v>
      </c>
      <c r="C110" s="163">
        <v>3</v>
      </c>
      <c r="D110" s="163">
        <v>1</v>
      </c>
      <c r="E110" s="164">
        <v>26.3</v>
      </c>
      <c r="F110" s="163">
        <v>1</v>
      </c>
      <c r="G110" s="163">
        <v>1</v>
      </c>
      <c r="H110" s="163">
        <v>0</v>
      </c>
      <c r="I110" s="163">
        <v>3</v>
      </c>
      <c r="J110" s="163">
        <v>1</v>
      </c>
      <c r="K110" s="164">
        <v>26.3</v>
      </c>
      <c r="L110" s="163">
        <v>0</v>
      </c>
      <c r="M110" s="163">
        <v>0</v>
      </c>
      <c r="N110" s="163">
        <v>0</v>
      </c>
      <c r="O110" s="163">
        <v>0</v>
      </c>
      <c r="P110" s="163">
        <v>0</v>
      </c>
      <c r="Q110" s="164">
        <v>0</v>
      </c>
      <c r="R110" s="161" t="s">
        <v>210</v>
      </c>
      <c r="S110" s="161"/>
      <c r="T110"/>
      <c r="U110"/>
    </row>
    <row r="111" spans="1:21">
      <c r="A111" s="161">
        <v>84</v>
      </c>
      <c r="B111" s="162" t="s">
        <v>771</v>
      </c>
      <c r="C111" s="163">
        <v>10</v>
      </c>
      <c r="D111" s="163">
        <v>2</v>
      </c>
      <c r="E111" s="164">
        <v>113.9</v>
      </c>
      <c r="F111" s="163">
        <v>2</v>
      </c>
      <c r="G111" s="163">
        <v>2</v>
      </c>
      <c r="H111" s="163">
        <v>0</v>
      </c>
      <c r="I111" s="163">
        <v>10</v>
      </c>
      <c r="J111" s="163">
        <v>2</v>
      </c>
      <c r="K111" s="164">
        <v>113.9</v>
      </c>
      <c r="L111" s="163">
        <v>0</v>
      </c>
      <c r="M111" s="163">
        <v>0</v>
      </c>
      <c r="N111" s="163">
        <v>0</v>
      </c>
      <c r="O111" s="163">
        <v>0</v>
      </c>
      <c r="P111" s="163">
        <v>0</v>
      </c>
      <c r="Q111" s="164">
        <v>0</v>
      </c>
      <c r="R111" s="161" t="s">
        <v>123</v>
      </c>
      <c r="S111" s="161"/>
      <c r="T111"/>
      <c r="U111"/>
    </row>
    <row r="112" spans="1:21">
      <c r="A112" s="151"/>
      <c r="B112" s="160" t="s">
        <v>649</v>
      </c>
      <c r="C112" s="156">
        <f>sum(C113:C115)</f>
        <v>86</v>
      </c>
      <c r="D112" s="156">
        <f>sum(D113:D115)</f>
        <v>30</v>
      </c>
      <c r="E112" s="157">
        <f>sum(E113:E115)</f>
        <v>1326.8</v>
      </c>
      <c r="F112" s="156">
        <f>sum(F113:F115)</f>
        <v>17</v>
      </c>
      <c r="G112" s="156">
        <f>sum(G113:G115)</f>
        <v>17</v>
      </c>
      <c r="H112" s="156">
        <f>sum(H113:H115)</f>
        <v>0</v>
      </c>
      <c r="I112" s="156">
        <f>sum(I113:I115)</f>
        <v>46</v>
      </c>
      <c r="J112" s="156">
        <f>sum(J113:J115)</f>
        <v>17</v>
      </c>
      <c r="K112" s="157">
        <f>sum(K113:K115)</f>
        <v>624.5</v>
      </c>
      <c r="L112" s="156">
        <f>sum(L113:L115)</f>
        <v>0</v>
      </c>
      <c r="M112" s="156">
        <f>sum(M113:M115)</f>
        <v>0</v>
      </c>
      <c r="N112" s="156">
        <f>sum(N113:N115)</f>
        <v>0</v>
      </c>
      <c r="O112" s="156">
        <f>sum(O113:O115)</f>
        <v>0</v>
      </c>
      <c r="P112" s="156">
        <f>sum(P113:P115)</f>
        <v>0</v>
      </c>
      <c r="Q112" s="157">
        <f>sum(Q113:Q115)</f>
        <v>0</v>
      </c>
      <c r="R112" s="158" t="s">
        <v>20</v>
      </c>
      <c r="S112" s="158" t="s">
        <v>20</v>
      </c>
      <c r="T112"/>
      <c r="U112"/>
    </row>
    <row r="113" spans="1:21">
      <c r="A113" s="161">
        <v>85</v>
      </c>
      <c r="B113" s="162" t="s">
        <v>772</v>
      </c>
      <c r="C113" s="163">
        <v>65</v>
      </c>
      <c r="D113" s="163">
        <v>23</v>
      </c>
      <c r="E113" s="164">
        <v>854.1</v>
      </c>
      <c r="F113" s="163">
        <v>17</v>
      </c>
      <c r="G113" s="163">
        <v>17</v>
      </c>
      <c r="H113" s="163">
        <v>0</v>
      </c>
      <c r="I113" s="163">
        <v>46</v>
      </c>
      <c r="J113" s="163">
        <v>17</v>
      </c>
      <c r="K113" s="164">
        <v>624.5</v>
      </c>
      <c r="L113" s="163">
        <v>0</v>
      </c>
      <c r="M113" s="163">
        <v>0</v>
      </c>
      <c r="N113" s="163">
        <v>0</v>
      </c>
      <c r="O113" s="163">
        <v>0</v>
      </c>
      <c r="P113" s="163">
        <v>0</v>
      </c>
      <c r="Q113" s="164">
        <v>0</v>
      </c>
      <c r="R113" s="161"/>
      <c r="S113" s="161"/>
      <c r="T113"/>
      <c r="U113"/>
    </row>
    <row r="114" spans="1:21">
      <c r="A114" s="161">
        <v>86</v>
      </c>
      <c r="B114" s="162" t="s">
        <v>773</v>
      </c>
      <c r="C114" s="163">
        <v>3</v>
      </c>
      <c r="D114" s="163">
        <v>1</v>
      </c>
      <c r="E114" s="164">
        <v>60.6</v>
      </c>
      <c r="F114" s="163">
        <v>0</v>
      </c>
      <c r="G114" s="163">
        <v>0</v>
      </c>
      <c r="H114" s="163">
        <v>0</v>
      </c>
      <c r="I114" s="163">
        <v>0</v>
      </c>
      <c r="J114" s="163">
        <v>0</v>
      </c>
      <c r="K114" s="164">
        <v>0</v>
      </c>
      <c r="L114" s="163">
        <v>0</v>
      </c>
      <c r="M114" s="163">
        <v>0</v>
      </c>
      <c r="N114" s="163">
        <v>0</v>
      </c>
      <c r="O114" s="163">
        <v>0</v>
      </c>
      <c r="P114" s="163">
        <v>0</v>
      </c>
      <c r="Q114" s="164">
        <v>0</v>
      </c>
      <c r="R114" s="161"/>
      <c r="S114" s="161"/>
      <c r="T114"/>
      <c r="U114"/>
    </row>
    <row r="115" spans="1:21">
      <c r="A115" s="161">
        <v>87</v>
      </c>
      <c r="B115" s="162" t="s">
        <v>774</v>
      </c>
      <c r="C115" s="163">
        <v>18</v>
      </c>
      <c r="D115" s="163">
        <v>6</v>
      </c>
      <c r="E115" s="164">
        <v>412.1</v>
      </c>
      <c r="F115" s="163">
        <v>0</v>
      </c>
      <c r="G115" s="163">
        <v>0</v>
      </c>
      <c r="H115" s="163">
        <v>0</v>
      </c>
      <c r="I115" s="163">
        <v>0</v>
      </c>
      <c r="J115" s="163">
        <v>0</v>
      </c>
      <c r="K115" s="164">
        <v>0</v>
      </c>
      <c r="L115" s="163">
        <v>0</v>
      </c>
      <c r="M115" s="163">
        <v>0</v>
      </c>
      <c r="N115" s="163">
        <v>0</v>
      </c>
      <c r="O115" s="163">
        <v>0</v>
      </c>
      <c r="P115" s="163">
        <v>0</v>
      </c>
      <c r="Q115" s="164">
        <v>0</v>
      </c>
      <c r="R115" s="161"/>
      <c r="S115" s="161"/>
      <c r="T115"/>
      <c r="U115"/>
    </row>
    <row r="116" spans="1:21">
      <c r="A116" s="151"/>
      <c r="B116" s="160" t="s">
        <v>650</v>
      </c>
      <c r="C116" s="156">
        <f>sum(C117)</f>
        <v>9</v>
      </c>
      <c r="D116" s="156">
        <f>sum(D117)</f>
        <v>5</v>
      </c>
      <c r="E116" s="157">
        <f>sum(E117)</f>
        <v>174.4</v>
      </c>
      <c r="F116" s="156">
        <f>sum(F117)</f>
        <v>0</v>
      </c>
      <c r="G116" s="156">
        <f>sum(G117)</f>
        <v>0</v>
      </c>
      <c r="H116" s="156">
        <f>sum(H117)</f>
        <v>0</v>
      </c>
      <c r="I116" s="156">
        <f>sum(I117)</f>
        <v>0</v>
      </c>
      <c r="J116" s="156">
        <f>sum(J117)</f>
        <v>0</v>
      </c>
      <c r="K116" s="157">
        <f>sum(K117)</f>
        <v>0</v>
      </c>
      <c r="L116" s="156">
        <f>sum(L117)</f>
        <v>0</v>
      </c>
      <c r="M116" s="156">
        <f>sum(M117)</f>
        <v>0</v>
      </c>
      <c r="N116" s="156">
        <f>sum(N117)</f>
        <v>0</v>
      </c>
      <c r="O116" s="156">
        <f>sum(O117)</f>
        <v>0</v>
      </c>
      <c r="P116" s="156">
        <f>sum(P117)</f>
        <v>0</v>
      </c>
      <c r="Q116" s="157">
        <f>sum(Q117)</f>
        <v>0</v>
      </c>
      <c r="R116" s="158" t="s">
        <v>20</v>
      </c>
      <c r="S116" s="158" t="s">
        <v>20</v>
      </c>
      <c r="T116"/>
      <c r="U116"/>
    </row>
    <row r="117" spans="1:21">
      <c r="A117" s="161">
        <v>88</v>
      </c>
      <c r="B117" s="162" t="s">
        <v>775</v>
      </c>
      <c r="C117" s="163">
        <v>9</v>
      </c>
      <c r="D117" s="163">
        <v>5</v>
      </c>
      <c r="E117" s="164">
        <v>174.4</v>
      </c>
      <c r="F117" s="163">
        <v>0</v>
      </c>
      <c r="G117" s="163">
        <v>0</v>
      </c>
      <c r="H117" s="163">
        <v>0</v>
      </c>
      <c r="I117" s="163">
        <v>0</v>
      </c>
      <c r="J117" s="163">
        <v>0</v>
      </c>
      <c r="K117" s="164">
        <v>0</v>
      </c>
      <c r="L117" s="163">
        <v>0</v>
      </c>
      <c r="M117" s="163">
        <v>0</v>
      </c>
      <c r="N117" s="163">
        <v>0</v>
      </c>
      <c r="O117" s="163">
        <v>0</v>
      </c>
      <c r="P117" s="163">
        <v>0</v>
      </c>
      <c r="Q117" s="164">
        <v>0</v>
      </c>
      <c r="R117" s="161"/>
      <c r="S117" s="161"/>
      <c r="T117"/>
      <c r="U117"/>
    </row>
    <row r="118" spans="1:21">
      <c r="A118" s="151"/>
      <c r="B118" s="160" t="s">
        <v>651</v>
      </c>
      <c r="C118" s="156">
        <f>sum(C119:C120)</f>
        <v>27</v>
      </c>
      <c r="D118" s="156">
        <f>sum(D119:D120)</f>
        <v>8</v>
      </c>
      <c r="E118" s="157">
        <f>sum(E119:E120)</f>
        <v>322.7</v>
      </c>
      <c r="F118" s="156">
        <f>sum(F119:F120)</f>
        <v>4</v>
      </c>
      <c r="G118" s="156">
        <f>sum(G119:G120)</f>
        <v>4</v>
      </c>
      <c r="H118" s="156">
        <f>sum(H119:H120)</f>
        <v>0</v>
      </c>
      <c r="I118" s="156">
        <f>sum(I119:I120)</f>
        <v>13</v>
      </c>
      <c r="J118" s="156">
        <f>sum(J119:J120)</f>
        <v>4</v>
      </c>
      <c r="K118" s="157">
        <f>sum(K119:K120)</f>
        <v>171.2</v>
      </c>
      <c r="L118" s="156">
        <f>sum(L119:L120)</f>
        <v>0</v>
      </c>
      <c r="M118" s="156">
        <f>sum(M119:M120)</f>
        <v>0</v>
      </c>
      <c r="N118" s="156">
        <f>sum(N119:N120)</f>
        <v>0</v>
      </c>
      <c r="O118" s="156">
        <f>sum(O119:O120)</f>
        <v>0</v>
      </c>
      <c r="P118" s="156">
        <f>sum(P119:P120)</f>
        <v>0</v>
      </c>
      <c r="Q118" s="157">
        <f>sum(Q119:Q120)</f>
        <v>0</v>
      </c>
      <c r="R118" s="158" t="s">
        <v>20</v>
      </c>
      <c r="S118" s="158" t="s">
        <v>20</v>
      </c>
      <c r="T118"/>
      <c r="U118"/>
    </row>
    <row r="119" spans="1:21">
      <c r="A119" s="161">
        <v>89</v>
      </c>
      <c r="B119" s="162" t="s">
        <v>776</v>
      </c>
      <c r="C119" s="163">
        <v>6</v>
      </c>
      <c r="D119" s="163">
        <v>2</v>
      </c>
      <c r="E119" s="164">
        <v>76.2</v>
      </c>
      <c r="F119" s="163">
        <v>0</v>
      </c>
      <c r="G119" s="163">
        <v>0</v>
      </c>
      <c r="H119" s="163">
        <v>0</v>
      </c>
      <c r="I119" s="163">
        <v>0</v>
      </c>
      <c r="J119" s="163">
        <v>0</v>
      </c>
      <c r="K119" s="164">
        <v>0</v>
      </c>
      <c r="L119" s="163">
        <v>0</v>
      </c>
      <c r="M119" s="163">
        <v>0</v>
      </c>
      <c r="N119" s="163">
        <v>0</v>
      </c>
      <c r="O119" s="163">
        <v>0</v>
      </c>
      <c r="P119" s="163">
        <v>0</v>
      </c>
      <c r="Q119" s="164">
        <v>0</v>
      </c>
      <c r="R119" s="161"/>
      <c r="S119" s="161"/>
      <c r="T119"/>
      <c r="U119"/>
    </row>
    <row r="120" spans="1:21">
      <c r="A120" s="161">
        <v>90</v>
      </c>
      <c r="B120" s="162" t="s">
        <v>777</v>
      </c>
      <c r="C120" s="163">
        <v>21</v>
      </c>
      <c r="D120" s="163">
        <v>6</v>
      </c>
      <c r="E120" s="164">
        <v>246.5</v>
      </c>
      <c r="F120" s="163">
        <v>4</v>
      </c>
      <c r="G120" s="163">
        <v>4</v>
      </c>
      <c r="H120" s="163">
        <v>0</v>
      </c>
      <c r="I120" s="163">
        <v>13</v>
      </c>
      <c r="J120" s="163">
        <v>4</v>
      </c>
      <c r="K120" s="164">
        <v>171.2</v>
      </c>
      <c r="L120" s="163">
        <v>0</v>
      </c>
      <c r="M120" s="163">
        <v>0</v>
      </c>
      <c r="N120" s="163">
        <v>0</v>
      </c>
      <c r="O120" s="163">
        <v>0</v>
      </c>
      <c r="P120" s="163">
        <v>0</v>
      </c>
      <c r="Q120" s="164">
        <v>0</v>
      </c>
      <c r="R120" s="161"/>
      <c r="S120" s="161"/>
      <c r="T120"/>
      <c r="U120"/>
    </row>
    <row r="121" spans="1:21">
      <c r="A121" s="151"/>
      <c r="B121" s="160" t="s">
        <v>652</v>
      </c>
      <c r="C121" s="156">
        <f>sum(C122:C123)</f>
        <v>21</v>
      </c>
      <c r="D121" s="156">
        <f>sum(D122:D123)</f>
        <v>9</v>
      </c>
      <c r="E121" s="157">
        <f>sum(E122:E123)</f>
        <v>446.2</v>
      </c>
      <c r="F121" s="156">
        <f>sum(F122:F123)</f>
        <v>6</v>
      </c>
      <c r="G121" s="156">
        <f>sum(G122:G123)</f>
        <v>6</v>
      </c>
      <c r="H121" s="156">
        <f>sum(H122:H123)</f>
        <v>0</v>
      </c>
      <c r="I121" s="156">
        <f>sum(I122:I123)</f>
        <v>11</v>
      </c>
      <c r="J121" s="156">
        <f>sum(J122:J123)</f>
        <v>5</v>
      </c>
      <c r="K121" s="157">
        <f>sum(K122:K123)</f>
        <v>246.5</v>
      </c>
      <c r="L121" s="156">
        <f>sum(L122:L123)</f>
        <v>0</v>
      </c>
      <c r="M121" s="156">
        <f>sum(M122:M123)</f>
        <v>0</v>
      </c>
      <c r="N121" s="156">
        <f>sum(N122:N123)</f>
        <v>0</v>
      </c>
      <c r="O121" s="156">
        <f>sum(O122:O123)</f>
        <v>0</v>
      </c>
      <c r="P121" s="156">
        <f>sum(P122:P123)</f>
        <v>0</v>
      </c>
      <c r="Q121" s="157">
        <f>sum(Q122:Q123)</f>
        <v>0</v>
      </c>
      <c r="R121" s="158" t="s">
        <v>20</v>
      </c>
      <c r="S121" s="158" t="s">
        <v>20</v>
      </c>
      <c r="T121"/>
      <c r="U121"/>
    </row>
    <row r="122" spans="1:21">
      <c r="A122" s="161">
        <v>91</v>
      </c>
      <c r="B122" s="162" t="s">
        <v>778</v>
      </c>
      <c r="C122" s="163">
        <v>19</v>
      </c>
      <c r="D122" s="163">
        <v>7</v>
      </c>
      <c r="E122" s="164">
        <v>353.7</v>
      </c>
      <c r="F122" s="163">
        <v>4</v>
      </c>
      <c r="G122" s="163">
        <v>4</v>
      </c>
      <c r="H122" s="163">
        <v>0</v>
      </c>
      <c r="I122" s="163">
        <v>9</v>
      </c>
      <c r="J122" s="163">
        <v>3</v>
      </c>
      <c r="K122" s="164">
        <v>154</v>
      </c>
      <c r="L122" s="163">
        <v>0</v>
      </c>
      <c r="M122" s="163">
        <v>0</v>
      </c>
      <c r="N122" s="163">
        <v>0</v>
      </c>
      <c r="O122" s="163">
        <v>0</v>
      </c>
      <c r="P122" s="163">
        <v>0</v>
      </c>
      <c r="Q122" s="164">
        <v>0</v>
      </c>
      <c r="R122" s="161"/>
      <c r="S122" s="161"/>
      <c r="T122"/>
      <c r="U122"/>
    </row>
    <row r="123" spans="1:21">
      <c r="A123" s="161">
        <v>92</v>
      </c>
      <c r="B123" s="162" t="s">
        <v>779</v>
      </c>
      <c r="C123" s="163">
        <v>2</v>
      </c>
      <c r="D123" s="163">
        <v>2</v>
      </c>
      <c r="E123" s="164">
        <v>92.5</v>
      </c>
      <c r="F123" s="163">
        <v>2</v>
      </c>
      <c r="G123" s="163">
        <v>2</v>
      </c>
      <c r="H123" s="163">
        <v>0</v>
      </c>
      <c r="I123" s="163">
        <v>2</v>
      </c>
      <c r="J123" s="163">
        <v>2</v>
      </c>
      <c r="K123" s="164">
        <v>92.5</v>
      </c>
      <c r="L123" s="163">
        <v>0</v>
      </c>
      <c r="M123" s="163">
        <v>0</v>
      </c>
      <c r="N123" s="163">
        <v>0</v>
      </c>
      <c r="O123" s="163">
        <v>0</v>
      </c>
      <c r="P123" s="163">
        <v>0</v>
      </c>
      <c r="Q123" s="164">
        <v>0</v>
      </c>
      <c r="R123" s="161" t="s">
        <v>405</v>
      </c>
      <c r="S123" s="161"/>
      <c r="T123"/>
      <c r="U123"/>
    </row>
    <row r="124" spans="1:21">
      <c r="A124" s="151"/>
      <c r="B124" s="160" t="s">
        <v>653</v>
      </c>
      <c r="C124" s="156">
        <f>sum(C125:C134)</f>
        <v>154</v>
      </c>
      <c r="D124" s="156">
        <f>sum(D125:D134)</f>
        <v>51</v>
      </c>
      <c r="E124" s="157">
        <f>sum(E125:E134)</f>
        <v>1564.4</v>
      </c>
      <c r="F124" s="156">
        <f>sum(F125:F134)</f>
        <v>21</v>
      </c>
      <c r="G124" s="156">
        <f>sum(G125:G134)</f>
        <v>21</v>
      </c>
      <c r="H124" s="156">
        <f>sum(H125:H134)</f>
        <v>0</v>
      </c>
      <c r="I124" s="156">
        <f>sum(I125:I134)</f>
        <v>49</v>
      </c>
      <c r="J124" s="156">
        <f>sum(J125:J134)</f>
        <v>20</v>
      </c>
      <c r="K124" s="157">
        <f>sum(K125:K134)</f>
        <v>670.4</v>
      </c>
      <c r="L124" s="156">
        <f>sum(L125:L134)</f>
        <v>0</v>
      </c>
      <c r="M124" s="156">
        <f>sum(M125:M134)</f>
        <v>0</v>
      </c>
      <c r="N124" s="156">
        <f>sum(N125:N134)</f>
        <v>0</v>
      </c>
      <c r="O124" s="156">
        <f>sum(O125:O134)</f>
        <v>0</v>
      </c>
      <c r="P124" s="156">
        <f>sum(P125:P134)</f>
        <v>0</v>
      </c>
      <c r="Q124" s="157">
        <f>sum(Q125:Q134)</f>
        <v>0</v>
      </c>
      <c r="R124" s="158" t="s">
        <v>20</v>
      </c>
      <c r="S124" s="158" t="s">
        <v>20</v>
      </c>
      <c r="T124"/>
      <c r="U124"/>
    </row>
    <row r="125" spans="1:21">
      <c r="A125" s="161">
        <v>93</v>
      </c>
      <c r="B125" s="162" t="s">
        <v>780</v>
      </c>
      <c r="C125" s="163">
        <v>22</v>
      </c>
      <c r="D125" s="163">
        <v>8</v>
      </c>
      <c r="E125" s="164">
        <v>154</v>
      </c>
      <c r="F125" s="163">
        <v>2</v>
      </c>
      <c r="G125" s="163">
        <v>2</v>
      </c>
      <c r="H125" s="163">
        <v>0</v>
      </c>
      <c r="I125" s="163">
        <v>5</v>
      </c>
      <c r="J125" s="163">
        <v>2</v>
      </c>
      <c r="K125" s="164">
        <v>34.7</v>
      </c>
      <c r="L125" s="163">
        <v>0</v>
      </c>
      <c r="M125" s="163">
        <v>0</v>
      </c>
      <c r="N125" s="163">
        <v>0</v>
      </c>
      <c r="O125" s="163">
        <v>0</v>
      </c>
      <c r="P125" s="163">
        <v>0</v>
      </c>
      <c r="Q125" s="164">
        <v>0</v>
      </c>
      <c r="R125" s="161"/>
      <c r="S125" s="161"/>
      <c r="T125"/>
      <c r="U125"/>
    </row>
    <row r="126" spans="1:21">
      <c r="A126" s="161">
        <v>94</v>
      </c>
      <c r="B126" s="162" t="s">
        <v>781</v>
      </c>
      <c r="C126" s="163">
        <v>14</v>
      </c>
      <c r="D126" s="163">
        <v>3</v>
      </c>
      <c r="E126" s="164">
        <v>60.9</v>
      </c>
      <c r="F126" s="163">
        <v>0</v>
      </c>
      <c r="G126" s="163">
        <v>0</v>
      </c>
      <c r="H126" s="163">
        <v>0</v>
      </c>
      <c r="I126" s="163">
        <v>0</v>
      </c>
      <c r="J126" s="163">
        <v>0</v>
      </c>
      <c r="K126" s="164">
        <v>0</v>
      </c>
      <c r="L126" s="163">
        <v>0</v>
      </c>
      <c r="M126" s="163">
        <v>0</v>
      </c>
      <c r="N126" s="163">
        <v>0</v>
      </c>
      <c r="O126" s="163">
        <v>0</v>
      </c>
      <c r="P126" s="163">
        <v>0</v>
      </c>
      <c r="Q126" s="164">
        <v>0</v>
      </c>
      <c r="R126" s="161"/>
      <c r="S126" s="161"/>
      <c r="T126"/>
      <c r="U126"/>
    </row>
    <row r="127" spans="1:21">
      <c r="A127" s="161">
        <v>95</v>
      </c>
      <c r="B127" s="162" t="s">
        <v>782</v>
      </c>
      <c r="C127" s="163">
        <v>9</v>
      </c>
      <c r="D127" s="163">
        <v>2</v>
      </c>
      <c r="E127" s="164">
        <v>63.9</v>
      </c>
      <c r="F127" s="163">
        <v>1</v>
      </c>
      <c r="G127" s="163">
        <v>1</v>
      </c>
      <c r="H127" s="163">
        <v>0</v>
      </c>
      <c r="I127" s="163">
        <v>3</v>
      </c>
      <c r="J127" s="163">
        <v>1</v>
      </c>
      <c r="K127" s="164">
        <v>28.1</v>
      </c>
      <c r="L127" s="163">
        <v>0</v>
      </c>
      <c r="M127" s="163">
        <v>0</v>
      </c>
      <c r="N127" s="163">
        <v>0</v>
      </c>
      <c r="O127" s="163">
        <v>0</v>
      </c>
      <c r="P127" s="163">
        <v>0</v>
      </c>
      <c r="Q127" s="164">
        <v>0</v>
      </c>
      <c r="R127" s="161"/>
      <c r="S127" s="161"/>
      <c r="T127"/>
      <c r="U127"/>
    </row>
    <row r="128" spans="1:21">
      <c r="A128" s="161">
        <v>96</v>
      </c>
      <c r="B128" s="162" t="s">
        <v>783</v>
      </c>
      <c r="C128" s="163">
        <v>23</v>
      </c>
      <c r="D128" s="163">
        <v>8</v>
      </c>
      <c r="E128" s="164">
        <v>337.9</v>
      </c>
      <c r="F128" s="163">
        <v>5</v>
      </c>
      <c r="G128" s="163">
        <v>5</v>
      </c>
      <c r="H128" s="163">
        <v>0</v>
      </c>
      <c r="I128" s="163">
        <v>12</v>
      </c>
      <c r="J128" s="163">
        <v>4</v>
      </c>
      <c r="K128" s="164">
        <v>168.5</v>
      </c>
      <c r="L128" s="163">
        <v>0</v>
      </c>
      <c r="M128" s="163">
        <v>0</v>
      </c>
      <c r="N128" s="163">
        <v>0</v>
      </c>
      <c r="O128" s="163">
        <v>0</v>
      </c>
      <c r="P128" s="163">
        <v>0</v>
      </c>
      <c r="Q128" s="164">
        <v>0</v>
      </c>
      <c r="R128" s="161"/>
      <c r="S128" s="161"/>
      <c r="T128"/>
      <c r="U128"/>
    </row>
    <row r="129" spans="1:21">
      <c r="A129" s="161">
        <v>97</v>
      </c>
      <c r="B129" s="162" t="s">
        <v>784</v>
      </c>
      <c r="C129" s="163">
        <v>33</v>
      </c>
      <c r="D129" s="163">
        <v>11</v>
      </c>
      <c r="E129" s="164">
        <v>262.7</v>
      </c>
      <c r="F129" s="163">
        <v>3</v>
      </c>
      <c r="G129" s="163">
        <v>3</v>
      </c>
      <c r="H129" s="163">
        <v>0</v>
      </c>
      <c r="I129" s="163">
        <v>8</v>
      </c>
      <c r="J129" s="163">
        <v>3</v>
      </c>
      <c r="K129" s="164">
        <v>76.4</v>
      </c>
      <c r="L129" s="163">
        <v>0</v>
      </c>
      <c r="M129" s="163">
        <v>0</v>
      </c>
      <c r="N129" s="163">
        <v>0</v>
      </c>
      <c r="O129" s="163">
        <v>0</v>
      </c>
      <c r="P129" s="163">
        <v>0</v>
      </c>
      <c r="Q129" s="164">
        <v>0</v>
      </c>
      <c r="R129" s="161"/>
      <c r="S129" s="161"/>
      <c r="T129"/>
      <c r="U129"/>
    </row>
    <row r="130" spans="1:21">
      <c r="A130" s="161">
        <v>98</v>
      </c>
      <c r="B130" s="162" t="s">
        <v>785</v>
      </c>
      <c r="C130" s="163">
        <v>10</v>
      </c>
      <c r="D130" s="163">
        <v>4</v>
      </c>
      <c r="E130" s="164">
        <v>157.7</v>
      </c>
      <c r="F130" s="163">
        <v>0</v>
      </c>
      <c r="G130" s="163">
        <v>0</v>
      </c>
      <c r="H130" s="163">
        <v>0</v>
      </c>
      <c r="I130" s="163">
        <v>0</v>
      </c>
      <c r="J130" s="163">
        <v>0</v>
      </c>
      <c r="K130" s="164">
        <v>0</v>
      </c>
      <c r="L130" s="163">
        <v>0</v>
      </c>
      <c r="M130" s="163">
        <v>0</v>
      </c>
      <c r="N130" s="163">
        <v>0</v>
      </c>
      <c r="O130" s="163">
        <v>0</v>
      </c>
      <c r="P130" s="163">
        <v>0</v>
      </c>
      <c r="Q130" s="164">
        <v>0</v>
      </c>
      <c r="R130" s="161"/>
      <c r="S130" s="161"/>
      <c r="T130"/>
      <c r="U130"/>
    </row>
    <row r="131" spans="1:21">
      <c r="A131" s="161">
        <v>99</v>
      </c>
      <c r="B131" s="162" t="s">
        <v>786</v>
      </c>
      <c r="C131" s="163">
        <v>8</v>
      </c>
      <c r="D131" s="163">
        <v>4</v>
      </c>
      <c r="E131" s="164">
        <v>108.8</v>
      </c>
      <c r="F131" s="163">
        <v>4</v>
      </c>
      <c r="G131" s="163">
        <v>4</v>
      </c>
      <c r="H131" s="163">
        <v>0</v>
      </c>
      <c r="I131" s="163">
        <v>8</v>
      </c>
      <c r="J131" s="163">
        <v>4</v>
      </c>
      <c r="K131" s="164">
        <v>108.8</v>
      </c>
      <c r="L131" s="163">
        <v>0</v>
      </c>
      <c r="M131" s="163">
        <v>0</v>
      </c>
      <c r="N131" s="163">
        <v>0</v>
      </c>
      <c r="O131" s="163">
        <v>0</v>
      </c>
      <c r="P131" s="163">
        <v>0</v>
      </c>
      <c r="Q131" s="164">
        <v>0</v>
      </c>
      <c r="R131" s="161" t="s">
        <v>232</v>
      </c>
      <c r="S131" s="161"/>
      <c r="T131"/>
      <c r="U131"/>
    </row>
    <row r="132" spans="1:21">
      <c r="A132" s="161">
        <v>100</v>
      </c>
      <c r="B132" s="162" t="s">
        <v>787</v>
      </c>
      <c r="C132" s="163">
        <v>3</v>
      </c>
      <c r="D132" s="163">
        <v>1</v>
      </c>
      <c r="E132" s="164">
        <v>20.4</v>
      </c>
      <c r="F132" s="163">
        <v>0</v>
      </c>
      <c r="G132" s="163">
        <v>0</v>
      </c>
      <c r="H132" s="163">
        <v>0</v>
      </c>
      <c r="I132" s="163">
        <v>0</v>
      </c>
      <c r="J132" s="163">
        <v>0</v>
      </c>
      <c r="K132" s="164">
        <v>0</v>
      </c>
      <c r="L132" s="163">
        <v>0</v>
      </c>
      <c r="M132" s="163">
        <v>0</v>
      </c>
      <c r="N132" s="163">
        <v>0</v>
      </c>
      <c r="O132" s="163">
        <v>0</v>
      </c>
      <c r="P132" s="163">
        <v>0</v>
      </c>
      <c r="Q132" s="164">
        <v>0</v>
      </c>
      <c r="R132" s="161"/>
      <c r="S132" s="161"/>
      <c r="T132"/>
      <c r="U132"/>
    </row>
    <row r="133" spans="1:21">
      <c r="A133" s="161">
        <v>101</v>
      </c>
      <c r="B133" s="162" t="s">
        <v>788</v>
      </c>
      <c r="C133" s="163">
        <v>30</v>
      </c>
      <c r="D133" s="163">
        <v>9</v>
      </c>
      <c r="E133" s="164">
        <v>377.9</v>
      </c>
      <c r="F133" s="163">
        <v>5</v>
      </c>
      <c r="G133" s="163">
        <v>5</v>
      </c>
      <c r="H133" s="163">
        <v>0</v>
      </c>
      <c r="I133" s="163">
        <v>11</v>
      </c>
      <c r="J133" s="163">
        <v>5</v>
      </c>
      <c r="K133" s="164">
        <v>233.7</v>
      </c>
      <c r="L133" s="163">
        <v>0</v>
      </c>
      <c r="M133" s="163">
        <v>0</v>
      </c>
      <c r="N133" s="163">
        <v>0</v>
      </c>
      <c r="O133" s="163">
        <v>0</v>
      </c>
      <c r="P133" s="163">
        <v>0</v>
      </c>
      <c r="Q133" s="164">
        <v>0</v>
      </c>
      <c r="R133" s="161"/>
      <c r="S133" s="161"/>
      <c r="T133"/>
      <c r="U133"/>
    </row>
    <row r="134" spans="1:21">
      <c r="A134" s="161">
        <v>102</v>
      </c>
      <c r="B134" s="162" t="s">
        <v>789</v>
      </c>
      <c r="C134" s="163">
        <v>2</v>
      </c>
      <c r="D134" s="163">
        <v>1</v>
      </c>
      <c r="E134" s="164">
        <v>20.2</v>
      </c>
      <c r="F134" s="163">
        <v>1</v>
      </c>
      <c r="G134" s="163">
        <v>1</v>
      </c>
      <c r="H134" s="163">
        <v>0</v>
      </c>
      <c r="I134" s="163">
        <v>2</v>
      </c>
      <c r="J134" s="163">
        <v>1</v>
      </c>
      <c r="K134" s="164">
        <v>20.2</v>
      </c>
      <c r="L134" s="163">
        <v>0</v>
      </c>
      <c r="M134" s="163">
        <v>0</v>
      </c>
      <c r="N134" s="163">
        <v>0</v>
      </c>
      <c r="O134" s="163">
        <v>0</v>
      </c>
      <c r="P134" s="163">
        <v>0</v>
      </c>
      <c r="Q134" s="164">
        <v>0</v>
      </c>
      <c r="R134" s="161" t="s">
        <v>380</v>
      </c>
      <c r="S134" s="161"/>
      <c r="T134"/>
      <c r="U134"/>
    </row>
    <row r="135" spans="1:21">
      <c r="A135" s="151"/>
      <c r="B135" s="160" t="s">
        <v>654</v>
      </c>
      <c r="C135" s="156">
        <f>sum(C136)</f>
        <v>11</v>
      </c>
      <c r="D135" s="156">
        <f>sum(D136)</f>
        <v>4</v>
      </c>
      <c r="E135" s="157">
        <f>sum(E136)</f>
        <v>177.6</v>
      </c>
      <c r="F135" s="156">
        <f>sum(F136)</f>
        <v>4</v>
      </c>
      <c r="G135" s="156">
        <f>sum(G136)</f>
        <v>4</v>
      </c>
      <c r="H135" s="156">
        <f>sum(H136)</f>
        <v>0</v>
      </c>
      <c r="I135" s="156">
        <f>sum(I136)</f>
        <v>11</v>
      </c>
      <c r="J135" s="156">
        <f>sum(J136)</f>
        <v>4</v>
      </c>
      <c r="K135" s="157">
        <f>sum(K136)</f>
        <v>177.6</v>
      </c>
      <c r="L135" s="156">
        <f>sum(L136)</f>
        <v>0</v>
      </c>
      <c r="M135" s="156">
        <f>sum(M136)</f>
        <v>0</v>
      </c>
      <c r="N135" s="156">
        <f>sum(N136)</f>
        <v>0</v>
      </c>
      <c r="O135" s="156">
        <f>sum(O136)</f>
        <v>0</v>
      </c>
      <c r="P135" s="156">
        <f>sum(P136)</f>
        <v>0</v>
      </c>
      <c r="Q135" s="157">
        <f>sum(Q136)</f>
        <v>0</v>
      </c>
      <c r="R135" s="158" t="s">
        <v>20</v>
      </c>
      <c r="S135" s="158" t="s">
        <v>20</v>
      </c>
      <c r="T135"/>
      <c r="U135"/>
    </row>
    <row r="136" spans="1:21">
      <c r="A136" s="161">
        <v>103</v>
      </c>
      <c r="B136" s="162" t="s">
        <v>790</v>
      </c>
      <c r="C136" s="163">
        <v>11</v>
      </c>
      <c r="D136" s="163">
        <v>4</v>
      </c>
      <c r="E136" s="164">
        <v>177.6</v>
      </c>
      <c r="F136" s="163">
        <v>4</v>
      </c>
      <c r="G136" s="163">
        <v>4</v>
      </c>
      <c r="H136" s="163">
        <v>0</v>
      </c>
      <c r="I136" s="163">
        <v>11</v>
      </c>
      <c r="J136" s="163">
        <v>4</v>
      </c>
      <c r="K136" s="164">
        <v>177.6</v>
      </c>
      <c r="L136" s="163">
        <v>0</v>
      </c>
      <c r="M136" s="163">
        <v>0</v>
      </c>
      <c r="N136" s="163">
        <v>0</v>
      </c>
      <c r="O136" s="163">
        <v>0</v>
      </c>
      <c r="P136" s="163">
        <v>0</v>
      </c>
      <c r="Q136" s="164">
        <v>0</v>
      </c>
      <c r="R136" s="161" t="s">
        <v>118</v>
      </c>
      <c r="S136" s="161"/>
      <c r="T136"/>
      <c r="U136"/>
    </row>
    <row r="137" spans="1:21">
      <c r="A137" s="151"/>
      <c r="B137" s="160" t="s">
        <v>655</v>
      </c>
      <c r="C137" s="156">
        <f>sum(C138:C187)</f>
        <v>267</v>
      </c>
      <c r="D137" s="156">
        <f>sum(D138:D187)</f>
        <v>108</v>
      </c>
      <c r="E137" s="157">
        <f>sum(E138:E187)</f>
        <v>3789.5</v>
      </c>
      <c r="F137" s="156">
        <f>sum(F138:F187)</f>
        <v>64</v>
      </c>
      <c r="G137" s="156">
        <f>sum(G138:G187)</f>
        <v>64</v>
      </c>
      <c r="H137" s="156">
        <f>sum(H138:H187)</f>
        <v>0</v>
      </c>
      <c r="I137" s="156">
        <f>sum(I138:I187)</f>
        <v>147</v>
      </c>
      <c r="J137" s="156">
        <f>sum(J138:J187)</f>
        <v>64</v>
      </c>
      <c r="K137" s="157">
        <f>sum(K138:K187)</f>
        <v>2460.6</v>
      </c>
      <c r="L137" s="156">
        <f>sum(L138:L187)</f>
        <v>0</v>
      </c>
      <c r="M137" s="156">
        <f>sum(M138:M187)</f>
        <v>0</v>
      </c>
      <c r="N137" s="156">
        <f>sum(N138:N187)</f>
        <v>0</v>
      </c>
      <c r="O137" s="156">
        <f>sum(O138:O187)</f>
        <v>0</v>
      </c>
      <c r="P137" s="156">
        <f>sum(P138:P187)</f>
        <v>0</v>
      </c>
      <c r="Q137" s="157">
        <f>sum(Q138:Q187)</f>
        <v>0</v>
      </c>
      <c r="R137" s="158" t="s">
        <v>20</v>
      </c>
      <c r="S137" s="158" t="s">
        <v>20</v>
      </c>
      <c r="T137"/>
      <c r="U137"/>
    </row>
    <row r="138" spans="1:21">
      <c r="A138" s="161">
        <v>104</v>
      </c>
      <c r="B138" s="162" t="s">
        <v>791</v>
      </c>
      <c r="C138" s="163">
        <v>5</v>
      </c>
      <c r="D138" s="163">
        <v>2</v>
      </c>
      <c r="E138" s="164">
        <v>81.2</v>
      </c>
      <c r="F138" s="163">
        <v>1</v>
      </c>
      <c r="G138" s="163">
        <v>1</v>
      </c>
      <c r="H138" s="163">
        <v>0</v>
      </c>
      <c r="I138" s="163">
        <v>1</v>
      </c>
      <c r="J138" s="163">
        <v>1</v>
      </c>
      <c r="K138" s="164">
        <v>26.4</v>
      </c>
      <c r="L138" s="163">
        <v>0</v>
      </c>
      <c r="M138" s="163">
        <v>0</v>
      </c>
      <c r="N138" s="163">
        <v>0</v>
      </c>
      <c r="O138" s="163">
        <v>0</v>
      </c>
      <c r="P138" s="163">
        <v>0</v>
      </c>
      <c r="Q138" s="164">
        <v>0</v>
      </c>
      <c r="R138" s="161"/>
      <c r="S138" s="161"/>
      <c r="T138"/>
      <c r="U138"/>
    </row>
    <row r="139" spans="1:21">
      <c r="A139" s="161">
        <v>105</v>
      </c>
      <c r="B139" s="162" t="s">
        <v>792</v>
      </c>
      <c r="C139" s="163">
        <v>2</v>
      </c>
      <c r="D139" s="163">
        <v>1</v>
      </c>
      <c r="E139" s="164">
        <v>50.2</v>
      </c>
      <c r="F139" s="163">
        <v>1</v>
      </c>
      <c r="G139" s="163">
        <v>1</v>
      </c>
      <c r="H139" s="163">
        <v>0</v>
      </c>
      <c r="I139" s="163">
        <v>2</v>
      </c>
      <c r="J139" s="163">
        <v>1</v>
      </c>
      <c r="K139" s="164">
        <v>50.2</v>
      </c>
      <c r="L139" s="163">
        <v>0</v>
      </c>
      <c r="M139" s="163">
        <v>0</v>
      </c>
      <c r="N139" s="163">
        <v>0</v>
      </c>
      <c r="O139" s="163">
        <v>0</v>
      </c>
      <c r="P139" s="163">
        <v>0</v>
      </c>
      <c r="Q139" s="164">
        <v>0</v>
      </c>
      <c r="R139" s="161" t="s">
        <v>144</v>
      </c>
      <c r="S139" s="161"/>
      <c r="T139"/>
      <c r="U139"/>
    </row>
    <row r="140" spans="1:21">
      <c r="A140" s="161">
        <v>106</v>
      </c>
      <c r="B140" s="162" t="s">
        <v>793</v>
      </c>
      <c r="C140" s="163">
        <v>2</v>
      </c>
      <c r="D140" s="163">
        <v>2</v>
      </c>
      <c r="E140" s="164">
        <v>60.7</v>
      </c>
      <c r="F140" s="163">
        <v>2</v>
      </c>
      <c r="G140" s="163">
        <v>2</v>
      </c>
      <c r="H140" s="163">
        <v>0</v>
      </c>
      <c r="I140" s="163">
        <v>2</v>
      </c>
      <c r="J140" s="163">
        <v>2</v>
      </c>
      <c r="K140" s="164">
        <v>60.7</v>
      </c>
      <c r="L140" s="163">
        <v>0</v>
      </c>
      <c r="M140" s="163">
        <v>0</v>
      </c>
      <c r="N140" s="163">
        <v>0</v>
      </c>
      <c r="O140" s="163">
        <v>0</v>
      </c>
      <c r="P140" s="163">
        <v>0</v>
      </c>
      <c r="Q140" s="164">
        <v>0</v>
      </c>
      <c r="R140" s="161" t="s">
        <v>85</v>
      </c>
      <c r="S140" s="161"/>
      <c r="T140"/>
      <c r="U140"/>
    </row>
    <row r="141" spans="1:21">
      <c r="A141" s="161">
        <v>107</v>
      </c>
      <c r="B141" s="162" t="s">
        <v>794</v>
      </c>
      <c r="C141" s="163">
        <v>1</v>
      </c>
      <c r="D141" s="163">
        <v>1</v>
      </c>
      <c r="E141" s="164">
        <v>27</v>
      </c>
      <c r="F141" s="163">
        <v>1</v>
      </c>
      <c r="G141" s="163">
        <v>1</v>
      </c>
      <c r="H141" s="163">
        <v>0</v>
      </c>
      <c r="I141" s="163">
        <v>1</v>
      </c>
      <c r="J141" s="163">
        <v>1</v>
      </c>
      <c r="K141" s="164">
        <v>27</v>
      </c>
      <c r="L141" s="163">
        <v>0</v>
      </c>
      <c r="M141" s="163">
        <v>0</v>
      </c>
      <c r="N141" s="163">
        <v>0</v>
      </c>
      <c r="O141" s="163">
        <v>0</v>
      </c>
      <c r="P141" s="163">
        <v>0</v>
      </c>
      <c r="Q141" s="164">
        <v>0</v>
      </c>
      <c r="R141" s="161" t="s">
        <v>144</v>
      </c>
      <c r="S141" s="161"/>
      <c r="T141"/>
      <c r="U141"/>
    </row>
    <row r="142" spans="1:21">
      <c r="A142" s="161">
        <v>108</v>
      </c>
      <c r="B142" s="162" t="s">
        <v>795</v>
      </c>
      <c r="C142" s="163">
        <v>1</v>
      </c>
      <c r="D142" s="163">
        <v>1</v>
      </c>
      <c r="E142" s="164">
        <v>23.7</v>
      </c>
      <c r="F142" s="163">
        <v>0</v>
      </c>
      <c r="G142" s="163">
        <v>0</v>
      </c>
      <c r="H142" s="163">
        <v>0</v>
      </c>
      <c r="I142" s="163">
        <v>0</v>
      </c>
      <c r="J142" s="163">
        <v>0</v>
      </c>
      <c r="K142" s="164">
        <v>0</v>
      </c>
      <c r="L142" s="163">
        <v>0</v>
      </c>
      <c r="M142" s="163">
        <v>0</v>
      </c>
      <c r="N142" s="163">
        <v>0</v>
      </c>
      <c r="O142" s="163">
        <v>0</v>
      </c>
      <c r="P142" s="163">
        <v>0</v>
      </c>
      <c r="Q142" s="164">
        <v>0</v>
      </c>
      <c r="R142" s="161"/>
      <c r="S142" s="161"/>
      <c r="T142"/>
      <c r="U142"/>
    </row>
    <row r="143" spans="1:21">
      <c r="A143" s="161">
        <v>109</v>
      </c>
      <c r="B143" s="162" t="s">
        <v>796</v>
      </c>
      <c r="C143" s="163">
        <v>4</v>
      </c>
      <c r="D143" s="163">
        <v>2</v>
      </c>
      <c r="E143" s="164">
        <v>93.8</v>
      </c>
      <c r="F143" s="163">
        <v>2</v>
      </c>
      <c r="G143" s="163">
        <v>2</v>
      </c>
      <c r="H143" s="163">
        <v>0</v>
      </c>
      <c r="I143" s="163">
        <v>4</v>
      </c>
      <c r="J143" s="163">
        <v>2</v>
      </c>
      <c r="K143" s="164">
        <v>93.8</v>
      </c>
      <c r="L143" s="163">
        <v>0</v>
      </c>
      <c r="M143" s="163">
        <v>0</v>
      </c>
      <c r="N143" s="163">
        <v>0</v>
      </c>
      <c r="O143" s="163">
        <v>0</v>
      </c>
      <c r="P143" s="163">
        <v>0</v>
      </c>
      <c r="Q143" s="164">
        <v>0</v>
      </c>
      <c r="R143" s="161" t="s">
        <v>85</v>
      </c>
      <c r="S143" s="161"/>
      <c r="T143"/>
      <c r="U143"/>
    </row>
    <row r="144" spans="1:21">
      <c r="A144" s="161">
        <v>110</v>
      </c>
      <c r="B144" s="162" t="s">
        <v>797</v>
      </c>
      <c r="C144" s="163">
        <v>1</v>
      </c>
      <c r="D144" s="163">
        <v>1</v>
      </c>
      <c r="E144" s="164">
        <v>34.2</v>
      </c>
      <c r="F144" s="163">
        <v>1</v>
      </c>
      <c r="G144" s="163">
        <v>1</v>
      </c>
      <c r="H144" s="163">
        <v>0</v>
      </c>
      <c r="I144" s="163">
        <v>1</v>
      </c>
      <c r="J144" s="163">
        <v>1</v>
      </c>
      <c r="K144" s="164">
        <v>34.2</v>
      </c>
      <c r="L144" s="163">
        <v>0</v>
      </c>
      <c r="M144" s="163">
        <v>0</v>
      </c>
      <c r="N144" s="163">
        <v>0</v>
      </c>
      <c r="O144" s="163">
        <v>0</v>
      </c>
      <c r="P144" s="163">
        <v>0</v>
      </c>
      <c r="Q144" s="164">
        <v>0</v>
      </c>
      <c r="R144" s="161" t="s">
        <v>144</v>
      </c>
      <c r="S144" s="161"/>
      <c r="T144"/>
      <c r="U144"/>
    </row>
    <row r="145" spans="1:21">
      <c r="A145" s="161">
        <v>111</v>
      </c>
      <c r="B145" s="162" t="s">
        <v>798</v>
      </c>
      <c r="C145" s="163">
        <v>9</v>
      </c>
      <c r="D145" s="163">
        <v>4</v>
      </c>
      <c r="E145" s="164">
        <v>121.9</v>
      </c>
      <c r="F145" s="163">
        <v>0</v>
      </c>
      <c r="G145" s="163">
        <v>0</v>
      </c>
      <c r="H145" s="163">
        <v>0</v>
      </c>
      <c r="I145" s="163">
        <v>0</v>
      </c>
      <c r="J145" s="163">
        <v>0</v>
      </c>
      <c r="K145" s="164">
        <v>0</v>
      </c>
      <c r="L145" s="163">
        <v>0</v>
      </c>
      <c r="M145" s="163">
        <v>0</v>
      </c>
      <c r="N145" s="163">
        <v>0</v>
      </c>
      <c r="O145" s="163">
        <v>0</v>
      </c>
      <c r="P145" s="163">
        <v>0</v>
      </c>
      <c r="Q145" s="164">
        <v>0</v>
      </c>
      <c r="R145" s="161"/>
      <c r="S145" s="161"/>
      <c r="T145"/>
      <c r="U145"/>
    </row>
    <row r="146" spans="1:21">
      <c r="A146" s="161">
        <v>112</v>
      </c>
      <c r="B146" s="162" t="s">
        <v>799</v>
      </c>
      <c r="C146" s="163">
        <v>10</v>
      </c>
      <c r="D146" s="163">
        <v>3</v>
      </c>
      <c r="E146" s="164">
        <v>160.5</v>
      </c>
      <c r="F146" s="163">
        <v>2</v>
      </c>
      <c r="G146" s="163">
        <v>2</v>
      </c>
      <c r="H146" s="163">
        <v>0</v>
      </c>
      <c r="I146" s="163">
        <v>8</v>
      </c>
      <c r="J146" s="163">
        <v>2</v>
      </c>
      <c r="K146" s="164">
        <v>107.3</v>
      </c>
      <c r="L146" s="163">
        <v>0</v>
      </c>
      <c r="M146" s="163">
        <v>0</v>
      </c>
      <c r="N146" s="163">
        <v>0</v>
      </c>
      <c r="O146" s="163">
        <v>0</v>
      </c>
      <c r="P146" s="163">
        <v>0</v>
      </c>
      <c r="Q146" s="164">
        <v>0</v>
      </c>
      <c r="R146" s="161"/>
      <c r="S146" s="161"/>
      <c r="T146"/>
      <c r="U146"/>
    </row>
    <row r="147" spans="1:21">
      <c r="A147" s="161">
        <v>113</v>
      </c>
      <c r="B147" s="162" t="s">
        <v>800</v>
      </c>
      <c r="C147" s="163">
        <v>7</v>
      </c>
      <c r="D147" s="163">
        <v>3</v>
      </c>
      <c r="E147" s="164">
        <v>125.8</v>
      </c>
      <c r="F147" s="163">
        <v>3</v>
      </c>
      <c r="G147" s="163">
        <v>3</v>
      </c>
      <c r="H147" s="163">
        <v>0</v>
      </c>
      <c r="I147" s="163">
        <v>7</v>
      </c>
      <c r="J147" s="163">
        <v>3</v>
      </c>
      <c r="K147" s="164">
        <v>125.8</v>
      </c>
      <c r="L147" s="163">
        <v>0</v>
      </c>
      <c r="M147" s="163">
        <v>0</v>
      </c>
      <c r="N147" s="163">
        <v>0</v>
      </c>
      <c r="O147" s="163">
        <v>0</v>
      </c>
      <c r="P147" s="163">
        <v>0</v>
      </c>
      <c r="Q147" s="164">
        <v>0</v>
      </c>
      <c r="R147" s="161" t="s">
        <v>144</v>
      </c>
      <c r="S147" s="161"/>
      <c r="T147"/>
      <c r="U147"/>
    </row>
    <row r="148" spans="1:21">
      <c r="A148" s="161">
        <v>114</v>
      </c>
      <c r="B148" s="162" t="s">
        <v>801</v>
      </c>
      <c r="C148" s="163">
        <v>7</v>
      </c>
      <c r="D148" s="163">
        <v>3</v>
      </c>
      <c r="E148" s="164">
        <v>113.2</v>
      </c>
      <c r="F148" s="163">
        <v>3</v>
      </c>
      <c r="G148" s="163">
        <v>3</v>
      </c>
      <c r="H148" s="163">
        <v>0</v>
      </c>
      <c r="I148" s="163">
        <v>7</v>
      </c>
      <c r="J148" s="163">
        <v>3</v>
      </c>
      <c r="K148" s="164">
        <v>113.2</v>
      </c>
      <c r="L148" s="163">
        <v>0</v>
      </c>
      <c r="M148" s="163">
        <v>0</v>
      </c>
      <c r="N148" s="163">
        <v>0</v>
      </c>
      <c r="O148" s="163">
        <v>0</v>
      </c>
      <c r="P148" s="163">
        <v>0</v>
      </c>
      <c r="Q148" s="164">
        <v>0</v>
      </c>
      <c r="R148" s="161" t="s">
        <v>133</v>
      </c>
      <c r="S148" s="161"/>
      <c r="T148"/>
      <c r="U148"/>
    </row>
    <row r="149" spans="1:21">
      <c r="A149" s="161">
        <v>115</v>
      </c>
      <c r="B149" s="162" t="s">
        <v>802</v>
      </c>
      <c r="C149" s="163">
        <v>4</v>
      </c>
      <c r="D149" s="163">
        <v>2</v>
      </c>
      <c r="E149" s="164">
        <v>65.7</v>
      </c>
      <c r="F149" s="163">
        <v>2</v>
      </c>
      <c r="G149" s="163">
        <v>2</v>
      </c>
      <c r="H149" s="163">
        <v>0</v>
      </c>
      <c r="I149" s="163">
        <v>4</v>
      </c>
      <c r="J149" s="163">
        <v>2</v>
      </c>
      <c r="K149" s="164">
        <v>65.7</v>
      </c>
      <c r="L149" s="163">
        <v>0</v>
      </c>
      <c r="M149" s="163">
        <v>0</v>
      </c>
      <c r="N149" s="163">
        <v>0</v>
      </c>
      <c r="O149" s="163">
        <v>0</v>
      </c>
      <c r="P149" s="163">
        <v>0</v>
      </c>
      <c r="Q149" s="164">
        <v>0</v>
      </c>
      <c r="R149" s="161" t="s">
        <v>325</v>
      </c>
      <c r="S149" s="161"/>
      <c r="T149"/>
      <c r="U149"/>
    </row>
    <row r="150" spans="1:21">
      <c r="A150" s="161">
        <v>116</v>
      </c>
      <c r="B150" s="162" t="s">
        <v>803</v>
      </c>
      <c r="C150" s="163">
        <v>1</v>
      </c>
      <c r="D150" s="163">
        <v>1</v>
      </c>
      <c r="E150" s="164">
        <v>124</v>
      </c>
      <c r="F150" s="163">
        <v>1</v>
      </c>
      <c r="G150" s="163">
        <v>1</v>
      </c>
      <c r="H150" s="163">
        <v>0</v>
      </c>
      <c r="I150" s="163">
        <v>1</v>
      </c>
      <c r="J150" s="163">
        <v>1</v>
      </c>
      <c r="K150" s="164">
        <v>124</v>
      </c>
      <c r="L150" s="163">
        <v>0</v>
      </c>
      <c r="M150" s="163">
        <v>0</v>
      </c>
      <c r="N150" s="163">
        <v>0</v>
      </c>
      <c r="O150" s="163">
        <v>0</v>
      </c>
      <c r="P150" s="163">
        <v>0</v>
      </c>
      <c r="Q150" s="164">
        <v>0</v>
      </c>
      <c r="R150" s="161" t="s">
        <v>325</v>
      </c>
      <c r="S150" s="161"/>
      <c r="T150"/>
      <c r="U150"/>
    </row>
    <row r="151" spans="1:21">
      <c r="A151" s="161">
        <v>117</v>
      </c>
      <c r="B151" s="162" t="s">
        <v>804</v>
      </c>
      <c r="C151" s="163">
        <v>3</v>
      </c>
      <c r="D151" s="163">
        <v>1</v>
      </c>
      <c r="E151" s="164">
        <v>49.4</v>
      </c>
      <c r="F151" s="163">
        <v>0</v>
      </c>
      <c r="G151" s="163">
        <v>0</v>
      </c>
      <c r="H151" s="163">
        <v>0</v>
      </c>
      <c r="I151" s="163">
        <v>0</v>
      </c>
      <c r="J151" s="163">
        <v>0</v>
      </c>
      <c r="K151" s="164">
        <v>0</v>
      </c>
      <c r="L151" s="163">
        <v>0</v>
      </c>
      <c r="M151" s="163">
        <v>0</v>
      </c>
      <c r="N151" s="163">
        <v>0</v>
      </c>
      <c r="O151" s="163">
        <v>0</v>
      </c>
      <c r="P151" s="163">
        <v>0</v>
      </c>
      <c r="Q151" s="164">
        <v>0</v>
      </c>
      <c r="R151" s="161"/>
      <c r="S151" s="161"/>
      <c r="T151"/>
      <c r="U151"/>
    </row>
    <row r="152" spans="1:21">
      <c r="A152" s="161">
        <v>118</v>
      </c>
      <c r="B152" s="162" t="s">
        <v>805</v>
      </c>
      <c r="C152" s="163">
        <v>1</v>
      </c>
      <c r="D152" s="163">
        <v>1</v>
      </c>
      <c r="E152" s="164">
        <v>48</v>
      </c>
      <c r="F152" s="163">
        <v>1</v>
      </c>
      <c r="G152" s="163">
        <v>1</v>
      </c>
      <c r="H152" s="163">
        <v>0</v>
      </c>
      <c r="I152" s="163">
        <v>1</v>
      </c>
      <c r="J152" s="163">
        <v>1</v>
      </c>
      <c r="K152" s="164">
        <v>48</v>
      </c>
      <c r="L152" s="163">
        <v>0</v>
      </c>
      <c r="M152" s="163">
        <v>0</v>
      </c>
      <c r="N152" s="163">
        <v>0</v>
      </c>
      <c r="O152" s="163">
        <v>0</v>
      </c>
      <c r="P152" s="163">
        <v>0</v>
      </c>
      <c r="Q152" s="164">
        <v>0</v>
      </c>
      <c r="R152" s="161" t="s">
        <v>144</v>
      </c>
      <c r="S152" s="161"/>
      <c r="T152"/>
      <c r="U152"/>
    </row>
    <row r="153" spans="1:21">
      <c r="A153" s="161">
        <v>119</v>
      </c>
      <c r="B153" s="162" t="s">
        <v>806</v>
      </c>
      <c r="C153" s="163">
        <v>3</v>
      </c>
      <c r="D153" s="163">
        <v>1</v>
      </c>
      <c r="E153" s="164">
        <v>19.5</v>
      </c>
      <c r="F153" s="163">
        <v>1</v>
      </c>
      <c r="G153" s="163">
        <v>1</v>
      </c>
      <c r="H153" s="163">
        <v>0</v>
      </c>
      <c r="I153" s="163">
        <v>3</v>
      </c>
      <c r="J153" s="163">
        <v>1</v>
      </c>
      <c r="K153" s="164">
        <v>19.5</v>
      </c>
      <c r="L153" s="163">
        <v>0</v>
      </c>
      <c r="M153" s="163">
        <v>0</v>
      </c>
      <c r="N153" s="163">
        <v>0</v>
      </c>
      <c r="O153" s="163">
        <v>0</v>
      </c>
      <c r="P153" s="163">
        <v>0</v>
      </c>
      <c r="Q153" s="164">
        <v>0</v>
      </c>
      <c r="R153" s="161" t="s">
        <v>546</v>
      </c>
      <c r="S153" s="161"/>
      <c r="T153"/>
      <c r="U153"/>
    </row>
    <row r="154" spans="1:21">
      <c r="A154" s="161">
        <v>120</v>
      </c>
      <c r="B154" s="162" t="s">
        <v>807</v>
      </c>
      <c r="C154" s="163">
        <v>8</v>
      </c>
      <c r="D154" s="163">
        <v>2</v>
      </c>
      <c r="E154" s="164">
        <v>113</v>
      </c>
      <c r="F154" s="163">
        <v>2</v>
      </c>
      <c r="G154" s="163">
        <v>2</v>
      </c>
      <c r="H154" s="163">
        <v>0</v>
      </c>
      <c r="I154" s="163">
        <v>8</v>
      </c>
      <c r="J154" s="163">
        <v>2</v>
      </c>
      <c r="K154" s="164">
        <v>113</v>
      </c>
      <c r="L154" s="163">
        <v>0</v>
      </c>
      <c r="M154" s="163">
        <v>0</v>
      </c>
      <c r="N154" s="163">
        <v>0</v>
      </c>
      <c r="O154" s="163">
        <v>0</v>
      </c>
      <c r="P154" s="163">
        <v>0</v>
      </c>
      <c r="Q154" s="164">
        <v>0</v>
      </c>
      <c r="R154" s="161" t="s">
        <v>144</v>
      </c>
      <c r="S154" s="161"/>
      <c r="T154"/>
      <c r="U154"/>
    </row>
    <row r="155" spans="1:21">
      <c r="A155" s="161">
        <v>121</v>
      </c>
      <c r="B155" s="162" t="s">
        <v>808</v>
      </c>
      <c r="C155" s="163">
        <v>8</v>
      </c>
      <c r="D155" s="163">
        <v>2</v>
      </c>
      <c r="E155" s="164">
        <v>107.3</v>
      </c>
      <c r="F155" s="163">
        <v>1</v>
      </c>
      <c r="G155" s="163">
        <v>1</v>
      </c>
      <c r="H155" s="163">
        <v>0</v>
      </c>
      <c r="I155" s="163">
        <v>3</v>
      </c>
      <c r="J155" s="163">
        <v>1</v>
      </c>
      <c r="K155" s="164">
        <v>46.3</v>
      </c>
      <c r="L155" s="163">
        <v>0</v>
      </c>
      <c r="M155" s="163">
        <v>0</v>
      </c>
      <c r="N155" s="163">
        <v>0</v>
      </c>
      <c r="O155" s="163">
        <v>0</v>
      </c>
      <c r="P155" s="163">
        <v>0</v>
      </c>
      <c r="Q155" s="164">
        <v>0</v>
      </c>
      <c r="R155" s="161"/>
      <c r="S155" s="161"/>
      <c r="T155"/>
      <c r="U155"/>
    </row>
    <row r="156" spans="1:21">
      <c r="A156" s="161">
        <v>122</v>
      </c>
      <c r="B156" s="162" t="s">
        <v>809</v>
      </c>
      <c r="C156" s="163">
        <v>2</v>
      </c>
      <c r="D156" s="163">
        <v>1</v>
      </c>
      <c r="E156" s="164">
        <v>53.9</v>
      </c>
      <c r="F156" s="163">
        <v>1</v>
      </c>
      <c r="G156" s="163">
        <v>1</v>
      </c>
      <c r="H156" s="163">
        <v>0</v>
      </c>
      <c r="I156" s="163">
        <v>2</v>
      </c>
      <c r="J156" s="163">
        <v>1</v>
      </c>
      <c r="K156" s="164">
        <v>53.9</v>
      </c>
      <c r="L156" s="163">
        <v>0</v>
      </c>
      <c r="M156" s="163">
        <v>0</v>
      </c>
      <c r="N156" s="163">
        <v>0</v>
      </c>
      <c r="O156" s="163">
        <v>0</v>
      </c>
      <c r="P156" s="163">
        <v>0</v>
      </c>
      <c r="Q156" s="164">
        <v>0</v>
      </c>
      <c r="R156" s="161" t="s">
        <v>810</v>
      </c>
      <c r="S156" s="161"/>
      <c r="T156"/>
      <c r="U156"/>
    </row>
    <row r="157" spans="1:21">
      <c r="A157" s="161">
        <v>123</v>
      </c>
      <c r="B157" s="162" t="s">
        <v>811</v>
      </c>
      <c r="C157" s="163">
        <v>1</v>
      </c>
      <c r="D157" s="163">
        <v>1</v>
      </c>
      <c r="E157" s="164">
        <v>25.8</v>
      </c>
      <c r="F157" s="163">
        <v>1</v>
      </c>
      <c r="G157" s="163">
        <v>1</v>
      </c>
      <c r="H157" s="163">
        <v>0</v>
      </c>
      <c r="I157" s="163">
        <v>1</v>
      </c>
      <c r="J157" s="163">
        <v>1</v>
      </c>
      <c r="K157" s="164">
        <v>25.8</v>
      </c>
      <c r="L157" s="163">
        <v>0</v>
      </c>
      <c r="M157" s="163">
        <v>0</v>
      </c>
      <c r="N157" s="163">
        <v>0</v>
      </c>
      <c r="O157" s="163">
        <v>0</v>
      </c>
      <c r="P157" s="163">
        <v>0</v>
      </c>
      <c r="Q157" s="164">
        <v>0</v>
      </c>
      <c r="R157" s="161" t="s">
        <v>546</v>
      </c>
      <c r="S157" s="161"/>
      <c r="T157"/>
      <c r="U157"/>
    </row>
    <row r="158" spans="1:21">
      <c r="A158" s="161">
        <v>124</v>
      </c>
      <c r="B158" s="162" t="s">
        <v>812</v>
      </c>
      <c r="C158" s="163">
        <v>6</v>
      </c>
      <c r="D158" s="163">
        <v>3</v>
      </c>
      <c r="E158" s="164">
        <v>55.1</v>
      </c>
      <c r="F158" s="163">
        <v>0</v>
      </c>
      <c r="G158" s="163">
        <v>0</v>
      </c>
      <c r="H158" s="163">
        <v>0</v>
      </c>
      <c r="I158" s="163">
        <v>0</v>
      </c>
      <c r="J158" s="163">
        <v>0</v>
      </c>
      <c r="K158" s="164">
        <v>0</v>
      </c>
      <c r="L158" s="163">
        <v>0</v>
      </c>
      <c r="M158" s="163">
        <v>0</v>
      </c>
      <c r="N158" s="163">
        <v>0</v>
      </c>
      <c r="O158" s="163">
        <v>0</v>
      </c>
      <c r="P158" s="163">
        <v>0</v>
      </c>
      <c r="Q158" s="164">
        <v>0</v>
      </c>
      <c r="R158" s="161"/>
      <c r="S158" s="161"/>
      <c r="T158"/>
      <c r="U158"/>
    </row>
    <row r="159" spans="1:21">
      <c r="A159" s="161">
        <v>125</v>
      </c>
      <c r="B159" s="162" t="s">
        <v>813</v>
      </c>
      <c r="C159" s="163">
        <v>14</v>
      </c>
      <c r="D159" s="163">
        <v>4</v>
      </c>
      <c r="E159" s="164">
        <v>83.4</v>
      </c>
      <c r="F159" s="163">
        <v>1</v>
      </c>
      <c r="G159" s="163">
        <v>1</v>
      </c>
      <c r="H159" s="163">
        <v>0</v>
      </c>
      <c r="I159" s="163">
        <v>1</v>
      </c>
      <c r="J159" s="163">
        <v>1</v>
      </c>
      <c r="K159" s="164">
        <v>15.6</v>
      </c>
      <c r="L159" s="163">
        <v>0</v>
      </c>
      <c r="M159" s="163">
        <v>0</v>
      </c>
      <c r="N159" s="163">
        <v>0</v>
      </c>
      <c r="O159" s="163">
        <v>0</v>
      </c>
      <c r="P159" s="163">
        <v>0</v>
      </c>
      <c r="Q159" s="164">
        <v>0</v>
      </c>
      <c r="R159" s="161"/>
      <c r="S159" s="161"/>
      <c r="T159"/>
      <c r="U159"/>
    </row>
    <row r="160" spans="1:21">
      <c r="A160" s="161">
        <v>126</v>
      </c>
      <c r="B160" s="162" t="s">
        <v>814</v>
      </c>
      <c r="C160" s="163">
        <v>2</v>
      </c>
      <c r="D160" s="163">
        <v>1</v>
      </c>
      <c r="E160" s="164">
        <v>48</v>
      </c>
      <c r="F160" s="163">
        <v>1</v>
      </c>
      <c r="G160" s="163">
        <v>1</v>
      </c>
      <c r="H160" s="163">
        <v>0</v>
      </c>
      <c r="I160" s="163">
        <v>2</v>
      </c>
      <c r="J160" s="163">
        <v>1</v>
      </c>
      <c r="K160" s="164">
        <v>48</v>
      </c>
      <c r="L160" s="163">
        <v>0</v>
      </c>
      <c r="M160" s="163">
        <v>0</v>
      </c>
      <c r="N160" s="163">
        <v>0</v>
      </c>
      <c r="O160" s="163">
        <v>0</v>
      </c>
      <c r="P160" s="163">
        <v>0</v>
      </c>
      <c r="Q160" s="164">
        <v>0</v>
      </c>
      <c r="R160" s="161" t="s">
        <v>546</v>
      </c>
      <c r="S160" s="161"/>
      <c r="T160"/>
      <c r="U160"/>
    </row>
    <row r="161" spans="1:21">
      <c r="A161" s="161">
        <v>127</v>
      </c>
      <c r="B161" s="162" t="s">
        <v>815</v>
      </c>
      <c r="C161" s="163">
        <v>3</v>
      </c>
      <c r="D161" s="163">
        <v>1</v>
      </c>
      <c r="E161" s="164">
        <v>40</v>
      </c>
      <c r="F161" s="163">
        <v>1</v>
      </c>
      <c r="G161" s="163">
        <v>1</v>
      </c>
      <c r="H161" s="163">
        <v>0</v>
      </c>
      <c r="I161" s="163">
        <v>3</v>
      </c>
      <c r="J161" s="163">
        <v>1</v>
      </c>
      <c r="K161" s="164">
        <v>40</v>
      </c>
      <c r="L161" s="163">
        <v>0</v>
      </c>
      <c r="M161" s="163">
        <v>0</v>
      </c>
      <c r="N161" s="163">
        <v>0</v>
      </c>
      <c r="O161" s="163">
        <v>0</v>
      </c>
      <c r="P161" s="163">
        <v>0</v>
      </c>
      <c r="Q161" s="164">
        <v>0</v>
      </c>
      <c r="R161" s="161" t="s">
        <v>144</v>
      </c>
      <c r="S161" s="161"/>
      <c r="T161"/>
      <c r="U161"/>
    </row>
    <row r="162" spans="1:21">
      <c r="A162" s="161">
        <v>128</v>
      </c>
      <c r="B162" s="162" t="s">
        <v>816</v>
      </c>
      <c r="C162" s="163">
        <v>8</v>
      </c>
      <c r="D162" s="163">
        <v>3</v>
      </c>
      <c r="E162" s="164">
        <v>106.2</v>
      </c>
      <c r="F162" s="163">
        <v>3</v>
      </c>
      <c r="G162" s="163">
        <v>3</v>
      </c>
      <c r="H162" s="163">
        <v>0</v>
      </c>
      <c r="I162" s="163">
        <v>8</v>
      </c>
      <c r="J162" s="163">
        <v>3</v>
      </c>
      <c r="K162" s="164">
        <v>106.2</v>
      </c>
      <c r="L162" s="163">
        <v>0</v>
      </c>
      <c r="M162" s="163">
        <v>0</v>
      </c>
      <c r="N162" s="163">
        <v>0</v>
      </c>
      <c r="O162" s="163">
        <v>0</v>
      </c>
      <c r="P162" s="163">
        <v>0</v>
      </c>
      <c r="Q162" s="164">
        <v>0</v>
      </c>
      <c r="R162" s="161" t="s">
        <v>85</v>
      </c>
      <c r="S162" s="161"/>
      <c r="T162"/>
      <c r="U162"/>
    </row>
    <row r="163" spans="1:21">
      <c r="A163" s="161">
        <v>129</v>
      </c>
      <c r="B163" s="162" t="s">
        <v>817</v>
      </c>
      <c r="C163" s="163">
        <v>5</v>
      </c>
      <c r="D163" s="163">
        <v>1</v>
      </c>
      <c r="E163" s="164">
        <v>22.5</v>
      </c>
      <c r="F163" s="163">
        <v>1</v>
      </c>
      <c r="G163" s="163">
        <v>1</v>
      </c>
      <c r="H163" s="163">
        <v>0</v>
      </c>
      <c r="I163" s="163">
        <v>5</v>
      </c>
      <c r="J163" s="163">
        <v>1</v>
      </c>
      <c r="K163" s="164">
        <v>22.5</v>
      </c>
      <c r="L163" s="163">
        <v>0</v>
      </c>
      <c r="M163" s="163">
        <v>0</v>
      </c>
      <c r="N163" s="163">
        <v>0</v>
      </c>
      <c r="O163" s="163">
        <v>0</v>
      </c>
      <c r="P163" s="163">
        <v>0</v>
      </c>
      <c r="Q163" s="164">
        <v>0</v>
      </c>
      <c r="R163" s="161" t="s">
        <v>85</v>
      </c>
      <c r="S163" s="161"/>
      <c r="T163"/>
      <c r="U163"/>
    </row>
    <row r="164" spans="1:21">
      <c r="A164" s="161">
        <v>130</v>
      </c>
      <c r="B164" s="162" t="s">
        <v>818</v>
      </c>
      <c r="C164" s="163">
        <v>9</v>
      </c>
      <c r="D164" s="163">
        <v>2</v>
      </c>
      <c r="E164" s="164">
        <v>112</v>
      </c>
      <c r="F164" s="163">
        <v>2</v>
      </c>
      <c r="G164" s="163">
        <v>2</v>
      </c>
      <c r="H164" s="163">
        <v>0</v>
      </c>
      <c r="I164" s="163">
        <v>9</v>
      </c>
      <c r="J164" s="163">
        <v>2</v>
      </c>
      <c r="K164" s="164">
        <v>112</v>
      </c>
      <c r="L164" s="163">
        <v>0</v>
      </c>
      <c r="M164" s="163">
        <v>0</v>
      </c>
      <c r="N164" s="163">
        <v>0</v>
      </c>
      <c r="O164" s="163">
        <v>0</v>
      </c>
      <c r="P164" s="163">
        <v>0</v>
      </c>
      <c r="Q164" s="164">
        <v>0</v>
      </c>
      <c r="R164" s="161" t="s">
        <v>384</v>
      </c>
      <c r="S164" s="161"/>
      <c r="T164"/>
      <c r="U164"/>
    </row>
    <row r="165" spans="1:21">
      <c r="A165" s="161">
        <v>131</v>
      </c>
      <c r="B165" s="162" t="s">
        <v>819</v>
      </c>
      <c r="C165" s="163">
        <v>3</v>
      </c>
      <c r="D165" s="163">
        <v>1</v>
      </c>
      <c r="E165" s="164">
        <v>73.3</v>
      </c>
      <c r="F165" s="163">
        <v>1</v>
      </c>
      <c r="G165" s="163">
        <v>1</v>
      </c>
      <c r="H165" s="163">
        <v>0</v>
      </c>
      <c r="I165" s="163">
        <v>3</v>
      </c>
      <c r="J165" s="163">
        <v>1</v>
      </c>
      <c r="K165" s="164">
        <v>73.3</v>
      </c>
      <c r="L165" s="163">
        <v>0</v>
      </c>
      <c r="M165" s="163">
        <v>0</v>
      </c>
      <c r="N165" s="163">
        <v>0</v>
      </c>
      <c r="O165" s="163">
        <v>0</v>
      </c>
      <c r="P165" s="163">
        <v>0</v>
      </c>
      <c r="Q165" s="164">
        <v>0</v>
      </c>
      <c r="R165" s="161" t="s">
        <v>85</v>
      </c>
      <c r="S165" s="161"/>
      <c r="T165"/>
      <c r="U165"/>
    </row>
    <row r="166" spans="1:21">
      <c r="A166" s="161">
        <v>132</v>
      </c>
      <c r="B166" s="162" t="s">
        <v>820</v>
      </c>
      <c r="C166" s="163">
        <v>14</v>
      </c>
      <c r="D166" s="163">
        <v>4</v>
      </c>
      <c r="E166" s="164">
        <v>118.8</v>
      </c>
      <c r="F166" s="163">
        <v>0</v>
      </c>
      <c r="G166" s="163">
        <v>0</v>
      </c>
      <c r="H166" s="163">
        <v>0</v>
      </c>
      <c r="I166" s="163">
        <v>0</v>
      </c>
      <c r="J166" s="163">
        <v>0</v>
      </c>
      <c r="K166" s="164">
        <v>0</v>
      </c>
      <c r="L166" s="163">
        <v>0</v>
      </c>
      <c r="M166" s="163">
        <v>0</v>
      </c>
      <c r="N166" s="163">
        <v>0</v>
      </c>
      <c r="O166" s="163">
        <v>0</v>
      </c>
      <c r="P166" s="163">
        <v>0</v>
      </c>
      <c r="Q166" s="164">
        <v>0</v>
      </c>
      <c r="R166" s="161"/>
      <c r="S166" s="161"/>
      <c r="T166"/>
      <c r="U166"/>
    </row>
    <row r="167" spans="1:21">
      <c r="A167" s="161">
        <v>133</v>
      </c>
      <c r="B167" s="162" t="s">
        <v>821</v>
      </c>
      <c r="C167" s="163">
        <v>4</v>
      </c>
      <c r="D167" s="163">
        <v>1</v>
      </c>
      <c r="E167" s="164">
        <v>50.5</v>
      </c>
      <c r="F167" s="163">
        <v>1</v>
      </c>
      <c r="G167" s="163">
        <v>1</v>
      </c>
      <c r="H167" s="163">
        <v>0</v>
      </c>
      <c r="I167" s="163">
        <v>4</v>
      </c>
      <c r="J167" s="163">
        <v>1</v>
      </c>
      <c r="K167" s="164">
        <v>50.5</v>
      </c>
      <c r="L167" s="163">
        <v>0</v>
      </c>
      <c r="M167" s="163">
        <v>0</v>
      </c>
      <c r="N167" s="163">
        <v>0</v>
      </c>
      <c r="O167" s="163">
        <v>0</v>
      </c>
      <c r="P167" s="163">
        <v>0</v>
      </c>
      <c r="Q167" s="164">
        <v>0</v>
      </c>
      <c r="R167" s="161" t="s">
        <v>546</v>
      </c>
      <c r="S167" s="161"/>
      <c r="T167"/>
      <c r="U167"/>
    </row>
    <row r="168" spans="1:21">
      <c r="A168" s="161">
        <v>134</v>
      </c>
      <c r="B168" s="162" t="s">
        <v>822</v>
      </c>
      <c r="C168" s="163">
        <v>2</v>
      </c>
      <c r="D168" s="163">
        <v>2</v>
      </c>
      <c r="E168" s="164">
        <v>42.4</v>
      </c>
      <c r="F168" s="163">
        <v>2</v>
      </c>
      <c r="G168" s="163">
        <v>2</v>
      </c>
      <c r="H168" s="163">
        <v>0</v>
      </c>
      <c r="I168" s="163">
        <v>2</v>
      </c>
      <c r="J168" s="163">
        <v>2</v>
      </c>
      <c r="K168" s="164">
        <v>42.4</v>
      </c>
      <c r="L168" s="163">
        <v>0</v>
      </c>
      <c r="M168" s="163">
        <v>0</v>
      </c>
      <c r="N168" s="163">
        <v>0</v>
      </c>
      <c r="O168" s="163">
        <v>0</v>
      </c>
      <c r="P168" s="163">
        <v>0</v>
      </c>
      <c r="Q168" s="164">
        <v>0</v>
      </c>
      <c r="R168" s="161" t="s">
        <v>384</v>
      </c>
      <c r="S168" s="161"/>
      <c r="T168"/>
      <c r="U168"/>
    </row>
    <row r="169" spans="1:21">
      <c r="A169" s="161">
        <v>135</v>
      </c>
      <c r="B169" s="162" t="s">
        <v>823</v>
      </c>
      <c r="C169" s="163">
        <v>3</v>
      </c>
      <c r="D169" s="163">
        <v>1</v>
      </c>
      <c r="E169" s="164">
        <v>17.7</v>
      </c>
      <c r="F169" s="163">
        <v>1</v>
      </c>
      <c r="G169" s="163">
        <v>1</v>
      </c>
      <c r="H169" s="163">
        <v>0</v>
      </c>
      <c r="I169" s="163">
        <v>3</v>
      </c>
      <c r="J169" s="163">
        <v>1</v>
      </c>
      <c r="K169" s="164">
        <v>17.7</v>
      </c>
      <c r="L169" s="163">
        <v>0</v>
      </c>
      <c r="M169" s="163">
        <v>0</v>
      </c>
      <c r="N169" s="163">
        <v>0</v>
      </c>
      <c r="O169" s="163">
        <v>0</v>
      </c>
      <c r="P169" s="163">
        <v>0</v>
      </c>
      <c r="Q169" s="164">
        <v>0</v>
      </c>
      <c r="R169" s="161" t="s">
        <v>325</v>
      </c>
      <c r="S169" s="161"/>
      <c r="T169"/>
      <c r="U169"/>
    </row>
    <row r="170" spans="1:21">
      <c r="A170" s="161">
        <v>136</v>
      </c>
      <c r="B170" s="162" t="s">
        <v>824</v>
      </c>
      <c r="C170" s="163">
        <v>1</v>
      </c>
      <c r="D170" s="163">
        <v>1</v>
      </c>
      <c r="E170" s="164">
        <v>20.1</v>
      </c>
      <c r="F170" s="163">
        <v>0</v>
      </c>
      <c r="G170" s="163">
        <v>0</v>
      </c>
      <c r="H170" s="163">
        <v>0</v>
      </c>
      <c r="I170" s="163">
        <v>0</v>
      </c>
      <c r="J170" s="163">
        <v>0</v>
      </c>
      <c r="K170" s="164">
        <v>0</v>
      </c>
      <c r="L170" s="163">
        <v>0</v>
      </c>
      <c r="M170" s="163">
        <v>0</v>
      </c>
      <c r="N170" s="163">
        <v>0</v>
      </c>
      <c r="O170" s="163">
        <v>0</v>
      </c>
      <c r="P170" s="163">
        <v>0</v>
      </c>
      <c r="Q170" s="164">
        <v>0</v>
      </c>
      <c r="R170" s="161"/>
      <c r="S170" s="161"/>
      <c r="T170"/>
      <c r="U170"/>
    </row>
    <row r="171" spans="1:21">
      <c r="A171" s="161">
        <v>137</v>
      </c>
      <c r="B171" s="162" t="s">
        <v>825</v>
      </c>
      <c r="C171" s="163">
        <v>5</v>
      </c>
      <c r="D171" s="163">
        <v>1</v>
      </c>
      <c r="E171" s="164">
        <v>46.2</v>
      </c>
      <c r="F171" s="163">
        <v>0</v>
      </c>
      <c r="G171" s="163">
        <v>0</v>
      </c>
      <c r="H171" s="163">
        <v>0</v>
      </c>
      <c r="I171" s="163">
        <v>0</v>
      </c>
      <c r="J171" s="163">
        <v>0</v>
      </c>
      <c r="K171" s="164">
        <v>0</v>
      </c>
      <c r="L171" s="163">
        <v>0</v>
      </c>
      <c r="M171" s="163">
        <v>0</v>
      </c>
      <c r="N171" s="163">
        <v>0</v>
      </c>
      <c r="O171" s="163">
        <v>0</v>
      </c>
      <c r="P171" s="163">
        <v>0</v>
      </c>
      <c r="Q171" s="164">
        <v>0</v>
      </c>
      <c r="R171" s="161"/>
      <c r="S171" s="161"/>
      <c r="T171"/>
      <c r="U171"/>
    </row>
    <row r="172" spans="1:21">
      <c r="A172" s="161">
        <v>138</v>
      </c>
      <c r="B172" s="162" t="s">
        <v>826</v>
      </c>
      <c r="C172" s="163">
        <v>1</v>
      </c>
      <c r="D172" s="163">
        <v>1</v>
      </c>
      <c r="E172" s="164">
        <v>31.1</v>
      </c>
      <c r="F172" s="163">
        <v>1</v>
      </c>
      <c r="G172" s="163">
        <v>1</v>
      </c>
      <c r="H172" s="163">
        <v>0</v>
      </c>
      <c r="I172" s="163">
        <v>1</v>
      </c>
      <c r="J172" s="163">
        <v>1</v>
      </c>
      <c r="K172" s="164">
        <v>31.1</v>
      </c>
      <c r="L172" s="163">
        <v>0</v>
      </c>
      <c r="M172" s="163">
        <v>0</v>
      </c>
      <c r="N172" s="163">
        <v>0</v>
      </c>
      <c r="O172" s="163">
        <v>0</v>
      </c>
      <c r="P172" s="163">
        <v>0</v>
      </c>
      <c r="Q172" s="164">
        <v>0</v>
      </c>
      <c r="R172" s="161" t="s">
        <v>325</v>
      </c>
      <c r="S172" s="161"/>
      <c r="T172"/>
      <c r="U172"/>
    </row>
    <row r="173" spans="1:21">
      <c r="A173" s="161">
        <v>139</v>
      </c>
      <c r="B173" s="162" t="s">
        <v>827</v>
      </c>
      <c r="C173" s="163">
        <v>8</v>
      </c>
      <c r="D173" s="163">
        <v>2</v>
      </c>
      <c r="E173" s="164">
        <v>91.2</v>
      </c>
      <c r="F173" s="163">
        <v>2</v>
      </c>
      <c r="G173" s="163">
        <v>2</v>
      </c>
      <c r="H173" s="163">
        <v>0</v>
      </c>
      <c r="I173" s="163">
        <v>8</v>
      </c>
      <c r="J173" s="163">
        <v>2</v>
      </c>
      <c r="K173" s="164">
        <v>91.2</v>
      </c>
      <c r="L173" s="163">
        <v>0</v>
      </c>
      <c r="M173" s="163">
        <v>0</v>
      </c>
      <c r="N173" s="163">
        <v>0</v>
      </c>
      <c r="O173" s="163">
        <v>0</v>
      </c>
      <c r="P173" s="163">
        <v>0</v>
      </c>
      <c r="Q173" s="164">
        <v>0</v>
      </c>
      <c r="R173" s="161" t="s">
        <v>85</v>
      </c>
      <c r="S173" s="161"/>
      <c r="T173"/>
      <c r="U173"/>
    </row>
    <row r="174" spans="1:21">
      <c r="A174" s="161">
        <v>140</v>
      </c>
      <c r="B174" s="162" t="s">
        <v>828</v>
      </c>
      <c r="C174" s="163">
        <v>3</v>
      </c>
      <c r="D174" s="163">
        <v>1</v>
      </c>
      <c r="E174" s="164">
        <v>38.1</v>
      </c>
      <c r="F174" s="163">
        <v>1</v>
      </c>
      <c r="G174" s="163">
        <v>1</v>
      </c>
      <c r="H174" s="163">
        <v>0</v>
      </c>
      <c r="I174" s="163">
        <v>3</v>
      </c>
      <c r="J174" s="163">
        <v>1</v>
      </c>
      <c r="K174" s="164">
        <v>38.1</v>
      </c>
      <c r="L174" s="163">
        <v>0</v>
      </c>
      <c r="M174" s="163">
        <v>0</v>
      </c>
      <c r="N174" s="163">
        <v>0</v>
      </c>
      <c r="O174" s="163">
        <v>0</v>
      </c>
      <c r="P174" s="163">
        <v>0</v>
      </c>
      <c r="Q174" s="164">
        <v>0</v>
      </c>
      <c r="R174" s="161" t="s">
        <v>325</v>
      </c>
      <c r="S174" s="161"/>
      <c r="T174"/>
      <c r="U174"/>
    </row>
    <row r="175" spans="1:21">
      <c r="A175" s="161">
        <v>141</v>
      </c>
      <c r="B175" s="162" t="s">
        <v>829</v>
      </c>
      <c r="C175" s="163">
        <v>18</v>
      </c>
      <c r="D175" s="163">
        <v>7</v>
      </c>
      <c r="E175" s="164">
        <v>123.2</v>
      </c>
      <c r="F175" s="163">
        <v>1</v>
      </c>
      <c r="G175" s="163">
        <v>1</v>
      </c>
      <c r="H175" s="163">
        <v>0</v>
      </c>
      <c r="I175" s="163">
        <v>4</v>
      </c>
      <c r="J175" s="163">
        <v>1</v>
      </c>
      <c r="K175" s="164">
        <v>18.2</v>
      </c>
      <c r="L175" s="163">
        <v>0</v>
      </c>
      <c r="M175" s="163">
        <v>0</v>
      </c>
      <c r="N175" s="163">
        <v>0</v>
      </c>
      <c r="O175" s="163">
        <v>0</v>
      </c>
      <c r="P175" s="163">
        <v>0</v>
      </c>
      <c r="Q175" s="164">
        <v>0</v>
      </c>
      <c r="R175" s="161"/>
      <c r="S175" s="161"/>
      <c r="T175"/>
      <c r="U175"/>
    </row>
    <row r="176" spans="1:21">
      <c r="A176" s="161">
        <v>142</v>
      </c>
      <c r="B176" s="162" t="s">
        <v>830</v>
      </c>
      <c r="C176" s="163">
        <v>4</v>
      </c>
      <c r="D176" s="163">
        <v>1</v>
      </c>
      <c r="E176" s="164">
        <v>26.2</v>
      </c>
      <c r="F176" s="163">
        <v>1</v>
      </c>
      <c r="G176" s="163">
        <v>1</v>
      </c>
      <c r="H176" s="163">
        <v>0</v>
      </c>
      <c r="I176" s="163">
        <v>4</v>
      </c>
      <c r="J176" s="163">
        <v>1</v>
      </c>
      <c r="K176" s="164">
        <v>26.2</v>
      </c>
      <c r="L176" s="163">
        <v>0</v>
      </c>
      <c r="M176" s="163">
        <v>0</v>
      </c>
      <c r="N176" s="163">
        <v>0</v>
      </c>
      <c r="O176" s="163">
        <v>0</v>
      </c>
      <c r="P176" s="163">
        <v>0</v>
      </c>
      <c r="Q176" s="164">
        <v>0</v>
      </c>
      <c r="R176" s="161" t="s">
        <v>546</v>
      </c>
      <c r="S176" s="161"/>
      <c r="T176"/>
      <c r="U176"/>
    </row>
    <row r="177" spans="1:21">
      <c r="A177" s="161">
        <v>143</v>
      </c>
      <c r="B177" s="162" t="s">
        <v>831</v>
      </c>
      <c r="C177" s="163">
        <v>6</v>
      </c>
      <c r="D177" s="163">
        <v>3</v>
      </c>
      <c r="E177" s="164">
        <v>70.7</v>
      </c>
      <c r="F177" s="163">
        <v>0</v>
      </c>
      <c r="G177" s="163">
        <v>0</v>
      </c>
      <c r="H177" s="163">
        <v>0</v>
      </c>
      <c r="I177" s="163">
        <v>0</v>
      </c>
      <c r="J177" s="163">
        <v>0</v>
      </c>
      <c r="K177" s="164">
        <v>0</v>
      </c>
      <c r="L177" s="163">
        <v>0</v>
      </c>
      <c r="M177" s="163">
        <v>0</v>
      </c>
      <c r="N177" s="163">
        <v>0</v>
      </c>
      <c r="O177" s="163">
        <v>0</v>
      </c>
      <c r="P177" s="163">
        <v>0</v>
      </c>
      <c r="Q177" s="164">
        <v>0</v>
      </c>
      <c r="R177" s="161"/>
      <c r="S177" s="161"/>
      <c r="T177"/>
      <c r="U177"/>
    </row>
    <row r="178" spans="1:21">
      <c r="A178" s="161">
        <v>144</v>
      </c>
      <c r="B178" s="162" t="s">
        <v>832</v>
      </c>
      <c r="C178" s="163">
        <v>9</v>
      </c>
      <c r="D178" s="163">
        <v>4</v>
      </c>
      <c r="E178" s="164">
        <v>93.3</v>
      </c>
      <c r="F178" s="163">
        <v>1</v>
      </c>
      <c r="G178" s="163">
        <v>1</v>
      </c>
      <c r="H178" s="163">
        <v>0</v>
      </c>
      <c r="I178" s="163">
        <v>2</v>
      </c>
      <c r="J178" s="163">
        <v>1</v>
      </c>
      <c r="K178" s="164">
        <v>24.5</v>
      </c>
      <c r="L178" s="163">
        <v>0</v>
      </c>
      <c r="M178" s="163">
        <v>0</v>
      </c>
      <c r="N178" s="163">
        <v>0</v>
      </c>
      <c r="O178" s="163">
        <v>0</v>
      </c>
      <c r="P178" s="163">
        <v>0</v>
      </c>
      <c r="Q178" s="164">
        <v>0</v>
      </c>
      <c r="R178" s="161"/>
      <c r="S178" s="161"/>
      <c r="T178"/>
      <c r="U178"/>
    </row>
    <row r="179" spans="1:21">
      <c r="A179" s="161">
        <v>145</v>
      </c>
      <c r="B179" s="162" t="s">
        <v>833</v>
      </c>
      <c r="C179" s="163">
        <v>5</v>
      </c>
      <c r="D179" s="163">
        <v>2</v>
      </c>
      <c r="E179" s="164">
        <v>44.8</v>
      </c>
      <c r="F179" s="163">
        <v>2</v>
      </c>
      <c r="G179" s="163">
        <v>2</v>
      </c>
      <c r="H179" s="163">
        <v>0</v>
      </c>
      <c r="I179" s="163">
        <v>5</v>
      </c>
      <c r="J179" s="163">
        <v>2</v>
      </c>
      <c r="K179" s="164">
        <v>44.8</v>
      </c>
      <c r="L179" s="163">
        <v>0</v>
      </c>
      <c r="M179" s="163">
        <v>0</v>
      </c>
      <c r="N179" s="163">
        <v>0</v>
      </c>
      <c r="O179" s="163">
        <v>0</v>
      </c>
      <c r="P179" s="163">
        <v>0</v>
      </c>
      <c r="Q179" s="164">
        <v>0</v>
      </c>
      <c r="R179" s="161" t="s">
        <v>325</v>
      </c>
      <c r="S179" s="161"/>
      <c r="T179"/>
      <c r="U179"/>
    </row>
    <row r="180" spans="1:21">
      <c r="A180" s="161">
        <v>146</v>
      </c>
      <c r="B180" s="162" t="s">
        <v>834</v>
      </c>
      <c r="C180" s="163">
        <v>4</v>
      </c>
      <c r="D180" s="163">
        <v>3</v>
      </c>
      <c r="E180" s="164">
        <v>98.2</v>
      </c>
      <c r="F180" s="163">
        <v>3</v>
      </c>
      <c r="G180" s="163">
        <v>3</v>
      </c>
      <c r="H180" s="163">
        <v>0</v>
      </c>
      <c r="I180" s="163">
        <v>4</v>
      </c>
      <c r="J180" s="163">
        <v>3</v>
      </c>
      <c r="K180" s="164">
        <v>98.2</v>
      </c>
      <c r="L180" s="163">
        <v>0</v>
      </c>
      <c r="M180" s="163">
        <v>0</v>
      </c>
      <c r="N180" s="163">
        <v>0</v>
      </c>
      <c r="O180" s="163">
        <v>0</v>
      </c>
      <c r="P180" s="163">
        <v>0</v>
      </c>
      <c r="Q180" s="164">
        <v>0</v>
      </c>
      <c r="R180" s="161" t="s">
        <v>85</v>
      </c>
      <c r="S180" s="161"/>
      <c r="T180"/>
      <c r="U180"/>
    </row>
    <row r="181" spans="1:21">
      <c r="A181" s="161">
        <v>147</v>
      </c>
      <c r="B181" s="162" t="s">
        <v>835</v>
      </c>
      <c r="C181" s="163">
        <v>2</v>
      </c>
      <c r="D181" s="163">
        <v>1</v>
      </c>
      <c r="E181" s="164">
        <v>36.2</v>
      </c>
      <c r="F181" s="163">
        <v>0</v>
      </c>
      <c r="G181" s="163">
        <v>0</v>
      </c>
      <c r="H181" s="163">
        <v>0</v>
      </c>
      <c r="I181" s="163">
        <v>0</v>
      </c>
      <c r="J181" s="163">
        <v>0</v>
      </c>
      <c r="K181" s="164">
        <v>0</v>
      </c>
      <c r="L181" s="163">
        <v>0</v>
      </c>
      <c r="M181" s="163">
        <v>0</v>
      </c>
      <c r="N181" s="163">
        <v>0</v>
      </c>
      <c r="O181" s="163">
        <v>0</v>
      </c>
      <c r="P181" s="163">
        <v>0</v>
      </c>
      <c r="Q181" s="164">
        <v>0</v>
      </c>
      <c r="R181" s="161"/>
      <c r="S181" s="161"/>
      <c r="T181"/>
      <c r="U181"/>
    </row>
    <row r="182" spans="1:21">
      <c r="A182" s="161">
        <v>148</v>
      </c>
      <c r="B182" s="162" t="s">
        <v>836</v>
      </c>
      <c r="C182" s="163">
        <v>5</v>
      </c>
      <c r="D182" s="163">
        <v>2</v>
      </c>
      <c r="E182" s="164">
        <v>38.5</v>
      </c>
      <c r="F182" s="163">
        <v>2</v>
      </c>
      <c r="G182" s="163">
        <v>2</v>
      </c>
      <c r="H182" s="163">
        <v>0</v>
      </c>
      <c r="I182" s="163">
        <v>5</v>
      </c>
      <c r="J182" s="163">
        <v>2</v>
      </c>
      <c r="K182" s="164">
        <v>38.5</v>
      </c>
      <c r="L182" s="163">
        <v>0</v>
      </c>
      <c r="M182" s="163">
        <v>0</v>
      </c>
      <c r="N182" s="163">
        <v>0</v>
      </c>
      <c r="O182" s="163">
        <v>0</v>
      </c>
      <c r="P182" s="163">
        <v>0</v>
      </c>
      <c r="Q182" s="164">
        <v>0</v>
      </c>
      <c r="R182" s="161" t="s">
        <v>144</v>
      </c>
      <c r="S182" s="161"/>
      <c r="T182"/>
      <c r="U182"/>
    </row>
    <row r="183" spans="1:21">
      <c r="A183" s="161">
        <v>149</v>
      </c>
      <c r="B183" s="162" t="s">
        <v>837</v>
      </c>
      <c r="C183" s="163">
        <v>8</v>
      </c>
      <c r="D183" s="163">
        <v>3</v>
      </c>
      <c r="E183" s="164">
        <v>115.4</v>
      </c>
      <c r="F183" s="163">
        <v>2</v>
      </c>
      <c r="G183" s="163">
        <v>2</v>
      </c>
      <c r="H183" s="163">
        <v>0</v>
      </c>
      <c r="I183" s="163">
        <v>4</v>
      </c>
      <c r="J183" s="163">
        <v>2</v>
      </c>
      <c r="K183" s="164">
        <v>74.1</v>
      </c>
      <c r="L183" s="163">
        <v>0</v>
      </c>
      <c r="M183" s="163">
        <v>0</v>
      </c>
      <c r="N183" s="163">
        <v>0</v>
      </c>
      <c r="O183" s="163">
        <v>0</v>
      </c>
      <c r="P183" s="163">
        <v>0</v>
      </c>
      <c r="Q183" s="164">
        <v>0</v>
      </c>
      <c r="R183" s="161"/>
      <c r="S183" s="161"/>
      <c r="T183"/>
      <c r="U183"/>
    </row>
    <row r="184" spans="1:21">
      <c r="A184" s="161">
        <v>150</v>
      </c>
      <c r="B184" s="162" t="s">
        <v>838</v>
      </c>
      <c r="C184" s="163">
        <v>2</v>
      </c>
      <c r="D184" s="163">
        <v>1</v>
      </c>
      <c r="E184" s="164">
        <v>18</v>
      </c>
      <c r="F184" s="163">
        <v>1</v>
      </c>
      <c r="G184" s="163">
        <v>1</v>
      </c>
      <c r="H184" s="163">
        <v>0</v>
      </c>
      <c r="I184" s="163">
        <v>2</v>
      </c>
      <c r="J184" s="163">
        <v>1</v>
      </c>
      <c r="K184" s="164">
        <v>18</v>
      </c>
      <c r="L184" s="163">
        <v>0</v>
      </c>
      <c r="M184" s="163">
        <v>0</v>
      </c>
      <c r="N184" s="163">
        <v>0</v>
      </c>
      <c r="O184" s="163">
        <v>0</v>
      </c>
      <c r="P184" s="163">
        <v>0</v>
      </c>
      <c r="Q184" s="164">
        <v>0</v>
      </c>
      <c r="R184" s="161" t="s">
        <v>546</v>
      </c>
      <c r="S184" s="161"/>
      <c r="T184"/>
      <c r="U184"/>
    </row>
    <row r="185" spans="1:21">
      <c r="A185" s="161">
        <v>151</v>
      </c>
      <c r="B185" s="162" t="s">
        <v>839</v>
      </c>
      <c r="C185" s="163">
        <v>23</v>
      </c>
      <c r="D185" s="163">
        <v>12</v>
      </c>
      <c r="E185" s="164">
        <v>509.8</v>
      </c>
      <c r="F185" s="163">
        <v>6</v>
      </c>
      <c r="G185" s="163">
        <v>6</v>
      </c>
      <c r="H185" s="163">
        <v>0</v>
      </c>
      <c r="I185" s="163">
        <v>7</v>
      </c>
      <c r="J185" s="163">
        <v>6</v>
      </c>
      <c r="K185" s="164">
        <v>271.1</v>
      </c>
      <c r="L185" s="163">
        <v>0</v>
      </c>
      <c r="M185" s="163">
        <v>0</v>
      </c>
      <c r="N185" s="163">
        <v>0</v>
      </c>
      <c r="O185" s="163">
        <v>0</v>
      </c>
      <c r="P185" s="163">
        <v>0</v>
      </c>
      <c r="Q185" s="164">
        <v>0</v>
      </c>
      <c r="R185" s="161"/>
      <c r="S185" s="161"/>
      <c r="T185"/>
      <c r="U185"/>
    </row>
    <row r="186" spans="1:21">
      <c r="A186" s="161">
        <v>152</v>
      </c>
      <c r="B186" s="162" t="s">
        <v>840</v>
      </c>
      <c r="C186" s="163">
        <v>2</v>
      </c>
      <c r="D186" s="163">
        <v>1</v>
      </c>
      <c r="E186" s="164">
        <v>23.6</v>
      </c>
      <c r="F186" s="163">
        <v>1</v>
      </c>
      <c r="G186" s="163">
        <v>1</v>
      </c>
      <c r="H186" s="163">
        <v>0</v>
      </c>
      <c r="I186" s="163">
        <v>2</v>
      </c>
      <c r="J186" s="163">
        <v>1</v>
      </c>
      <c r="K186" s="164">
        <v>23.6</v>
      </c>
      <c r="L186" s="163">
        <v>0</v>
      </c>
      <c r="M186" s="163">
        <v>0</v>
      </c>
      <c r="N186" s="163">
        <v>0</v>
      </c>
      <c r="O186" s="163">
        <v>0</v>
      </c>
      <c r="P186" s="163">
        <v>0</v>
      </c>
      <c r="Q186" s="164">
        <v>0</v>
      </c>
      <c r="R186" s="161" t="s">
        <v>85</v>
      </c>
      <c r="S186" s="161"/>
      <c r="T186"/>
      <c r="U186"/>
    </row>
    <row r="187" spans="1:21">
      <c r="A187" s="161">
        <v>153</v>
      </c>
      <c r="B187" s="162" t="s">
        <v>841</v>
      </c>
      <c r="C187" s="163">
        <v>8</v>
      </c>
      <c r="D187" s="163">
        <v>3</v>
      </c>
      <c r="E187" s="164">
        <v>96.2</v>
      </c>
      <c r="F187" s="163">
        <v>0</v>
      </c>
      <c r="G187" s="163">
        <v>0</v>
      </c>
      <c r="H187" s="163">
        <v>0</v>
      </c>
      <c r="I187" s="163">
        <v>0</v>
      </c>
      <c r="J187" s="163">
        <v>0</v>
      </c>
      <c r="K187" s="164">
        <v>0</v>
      </c>
      <c r="L187" s="163">
        <v>0</v>
      </c>
      <c r="M187" s="163">
        <v>0</v>
      </c>
      <c r="N187" s="163">
        <v>0</v>
      </c>
      <c r="O187" s="163">
        <v>0</v>
      </c>
      <c r="P187" s="163">
        <v>0</v>
      </c>
      <c r="Q187" s="164">
        <v>0</v>
      </c>
      <c r="R187" s="161"/>
      <c r="S187" s="161"/>
      <c r="T187"/>
      <c r="U187"/>
    </row>
    <row r="188" spans="1:21">
      <c r="A188" s="151"/>
      <c r="B188" s="160" t="s">
        <v>656</v>
      </c>
      <c r="C188" s="156">
        <f>sum(C189:C195)</f>
        <v>35</v>
      </c>
      <c r="D188" s="156">
        <f>sum(D189:D195)</f>
        <v>14</v>
      </c>
      <c r="E188" s="157">
        <f>sum(E189:E195)</f>
        <v>675</v>
      </c>
      <c r="F188" s="156">
        <f>sum(F189:F195)</f>
        <v>0</v>
      </c>
      <c r="G188" s="156">
        <f>sum(G189:G195)</f>
        <v>0</v>
      </c>
      <c r="H188" s="156">
        <f>sum(H189:H195)</f>
        <v>0</v>
      </c>
      <c r="I188" s="156">
        <f>sum(I189:I195)</f>
        <v>0</v>
      </c>
      <c r="J188" s="156">
        <f>sum(J189:J195)</f>
        <v>0</v>
      </c>
      <c r="K188" s="157">
        <f>sum(K189:K195)</f>
        <v>0</v>
      </c>
      <c r="L188" s="156">
        <f>sum(L189:L195)</f>
        <v>0</v>
      </c>
      <c r="M188" s="156">
        <f>sum(M189:M195)</f>
        <v>0</v>
      </c>
      <c r="N188" s="156">
        <f>sum(N189:N195)</f>
        <v>0</v>
      </c>
      <c r="O188" s="156">
        <f>sum(O189:O195)</f>
        <v>0</v>
      </c>
      <c r="P188" s="156">
        <f>sum(P189:P195)</f>
        <v>0</v>
      </c>
      <c r="Q188" s="157">
        <f>sum(Q189:Q195)</f>
        <v>0</v>
      </c>
      <c r="R188" s="158" t="s">
        <v>20</v>
      </c>
      <c r="S188" s="158" t="s">
        <v>20</v>
      </c>
      <c r="T188"/>
      <c r="U188"/>
    </row>
    <row r="189" spans="1:21">
      <c r="A189" s="161">
        <v>154</v>
      </c>
      <c r="B189" s="162" t="s">
        <v>842</v>
      </c>
      <c r="C189" s="163">
        <v>4</v>
      </c>
      <c r="D189" s="163">
        <v>1</v>
      </c>
      <c r="E189" s="164">
        <v>24.7</v>
      </c>
      <c r="F189" s="163">
        <v>0</v>
      </c>
      <c r="G189" s="163">
        <v>0</v>
      </c>
      <c r="H189" s="163">
        <v>0</v>
      </c>
      <c r="I189" s="163">
        <v>0</v>
      </c>
      <c r="J189" s="163">
        <v>0</v>
      </c>
      <c r="K189" s="164">
        <v>0</v>
      </c>
      <c r="L189" s="163">
        <v>0</v>
      </c>
      <c r="M189" s="163">
        <v>0</v>
      </c>
      <c r="N189" s="163">
        <v>0</v>
      </c>
      <c r="O189" s="163">
        <v>0</v>
      </c>
      <c r="P189" s="163">
        <v>0</v>
      </c>
      <c r="Q189" s="164">
        <v>0</v>
      </c>
      <c r="R189" s="161"/>
      <c r="S189" s="161"/>
      <c r="T189"/>
      <c r="U189"/>
    </row>
    <row r="190" spans="1:21">
      <c r="A190" s="161">
        <v>155</v>
      </c>
      <c r="B190" s="162" t="s">
        <v>843</v>
      </c>
      <c r="C190" s="163">
        <v>2</v>
      </c>
      <c r="D190" s="163">
        <v>1</v>
      </c>
      <c r="E190" s="164">
        <v>37.1</v>
      </c>
      <c r="F190" s="163">
        <v>0</v>
      </c>
      <c r="G190" s="163">
        <v>0</v>
      </c>
      <c r="H190" s="163">
        <v>0</v>
      </c>
      <c r="I190" s="163">
        <v>0</v>
      </c>
      <c r="J190" s="163">
        <v>0</v>
      </c>
      <c r="K190" s="164">
        <v>0</v>
      </c>
      <c r="L190" s="163">
        <v>0</v>
      </c>
      <c r="M190" s="163">
        <v>0</v>
      </c>
      <c r="N190" s="163">
        <v>0</v>
      </c>
      <c r="O190" s="163">
        <v>0</v>
      </c>
      <c r="P190" s="163">
        <v>0</v>
      </c>
      <c r="Q190" s="164">
        <v>0</v>
      </c>
      <c r="R190" s="161"/>
      <c r="S190" s="161"/>
      <c r="T190"/>
      <c r="U190"/>
    </row>
    <row r="191" spans="1:21">
      <c r="A191" s="161">
        <v>156</v>
      </c>
      <c r="B191" s="162" t="s">
        <v>844</v>
      </c>
      <c r="C191" s="163">
        <v>4</v>
      </c>
      <c r="D191" s="163">
        <v>1</v>
      </c>
      <c r="E191" s="164">
        <v>56.4</v>
      </c>
      <c r="F191" s="163">
        <v>0</v>
      </c>
      <c r="G191" s="163">
        <v>0</v>
      </c>
      <c r="H191" s="163">
        <v>0</v>
      </c>
      <c r="I191" s="163">
        <v>0</v>
      </c>
      <c r="J191" s="163">
        <v>0</v>
      </c>
      <c r="K191" s="164">
        <v>0</v>
      </c>
      <c r="L191" s="163">
        <v>0</v>
      </c>
      <c r="M191" s="163">
        <v>0</v>
      </c>
      <c r="N191" s="163">
        <v>0</v>
      </c>
      <c r="O191" s="163">
        <v>0</v>
      </c>
      <c r="P191" s="163">
        <v>0</v>
      </c>
      <c r="Q191" s="164">
        <v>0</v>
      </c>
      <c r="R191" s="161"/>
      <c r="S191" s="161"/>
      <c r="T191"/>
      <c r="U191"/>
    </row>
    <row r="192" spans="1:21">
      <c r="A192" s="161">
        <v>157</v>
      </c>
      <c r="B192" s="162" t="s">
        <v>845</v>
      </c>
      <c r="C192" s="163">
        <v>14</v>
      </c>
      <c r="D192" s="163">
        <v>7</v>
      </c>
      <c r="E192" s="164">
        <v>375.8</v>
      </c>
      <c r="F192" s="163">
        <v>0</v>
      </c>
      <c r="G192" s="163">
        <v>0</v>
      </c>
      <c r="H192" s="163">
        <v>0</v>
      </c>
      <c r="I192" s="163">
        <v>0</v>
      </c>
      <c r="J192" s="163">
        <v>0</v>
      </c>
      <c r="K192" s="164">
        <v>0</v>
      </c>
      <c r="L192" s="163">
        <v>0</v>
      </c>
      <c r="M192" s="163">
        <v>0</v>
      </c>
      <c r="N192" s="163">
        <v>0</v>
      </c>
      <c r="O192" s="163">
        <v>0</v>
      </c>
      <c r="P192" s="163">
        <v>0</v>
      </c>
      <c r="Q192" s="164">
        <v>0</v>
      </c>
      <c r="R192" s="161"/>
      <c r="S192" s="161"/>
      <c r="T192"/>
      <c r="U192"/>
    </row>
    <row r="193" spans="1:21">
      <c r="A193" s="161">
        <v>158</v>
      </c>
      <c r="B193" s="162" t="s">
        <v>846</v>
      </c>
      <c r="C193" s="163">
        <v>3</v>
      </c>
      <c r="D193" s="163">
        <v>1</v>
      </c>
      <c r="E193" s="164">
        <v>51.5</v>
      </c>
      <c r="F193" s="163">
        <v>0</v>
      </c>
      <c r="G193" s="163">
        <v>0</v>
      </c>
      <c r="H193" s="163">
        <v>0</v>
      </c>
      <c r="I193" s="163">
        <v>0</v>
      </c>
      <c r="J193" s="163">
        <v>0</v>
      </c>
      <c r="K193" s="164">
        <v>0</v>
      </c>
      <c r="L193" s="163">
        <v>0</v>
      </c>
      <c r="M193" s="163">
        <v>0</v>
      </c>
      <c r="N193" s="163">
        <v>0</v>
      </c>
      <c r="O193" s="163">
        <v>0</v>
      </c>
      <c r="P193" s="163">
        <v>0</v>
      </c>
      <c r="Q193" s="164">
        <v>0</v>
      </c>
      <c r="R193" s="161"/>
      <c r="S193" s="161"/>
      <c r="T193"/>
      <c r="U193"/>
    </row>
    <row r="194" spans="1:21">
      <c r="A194" s="161">
        <v>159</v>
      </c>
      <c r="B194" s="162" t="s">
        <v>847</v>
      </c>
      <c r="C194" s="163">
        <v>6</v>
      </c>
      <c r="D194" s="163">
        <v>2</v>
      </c>
      <c r="E194" s="164">
        <v>84.5</v>
      </c>
      <c r="F194" s="163">
        <v>0</v>
      </c>
      <c r="G194" s="163">
        <v>0</v>
      </c>
      <c r="H194" s="163">
        <v>0</v>
      </c>
      <c r="I194" s="163">
        <v>0</v>
      </c>
      <c r="J194" s="163">
        <v>0</v>
      </c>
      <c r="K194" s="164">
        <v>0</v>
      </c>
      <c r="L194" s="163">
        <v>0</v>
      </c>
      <c r="M194" s="163">
        <v>0</v>
      </c>
      <c r="N194" s="163">
        <v>0</v>
      </c>
      <c r="O194" s="163">
        <v>0</v>
      </c>
      <c r="P194" s="163">
        <v>0</v>
      </c>
      <c r="Q194" s="164">
        <v>0</v>
      </c>
      <c r="R194" s="161"/>
      <c r="S194" s="161"/>
      <c r="T194"/>
      <c r="U194"/>
    </row>
    <row r="195" spans="1:21">
      <c r="A195" s="161">
        <v>160</v>
      </c>
      <c r="B195" s="162" t="s">
        <v>848</v>
      </c>
      <c r="C195" s="163">
        <v>2</v>
      </c>
      <c r="D195" s="163">
        <v>1</v>
      </c>
      <c r="E195" s="164">
        <v>45</v>
      </c>
      <c r="F195" s="163">
        <v>0</v>
      </c>
      <c r="G195" s="163">
        <v>0</v>
      </c>
      <c r="H195" s="163">
        <v>0</v>
      </c>
      <c r="I195" s="163">
        <v>0</v>
      </c>
      <c r="J195" s="163">
        <v>0</v>
      </c>
      <c r="K195" s="164">
        <v>0</v>
      </c>
      <c r="L195" s="163">
        <v>0</v>
      </c>
      <c r="M195" s="163">
        <v>0</v>
      </c>
      <c r="N195" s="163">
        <v>0</v>
      </c>
      <c r="O195" s="163">
        <v>0</v>
      </c>
      <c r="P195" s="163">
        <v>0</v>
      </c>
      <c r="Q195" s="164">
        <v>0</v>
      </c>
      <c r="R195" s="161"/>
      <c r="S195" s="161"/>
      <c r="T195"/>
      <c r="U195"/>
    </row>
    <row r="196" spans="1:21">
      <c r="A196" s="151"/>
      <c r="B196" s="160" t="s">
        <v>657</v>
      </c>
      <c r="C196" s="156">
        <f>sum(C197:C201)</f>
        <v>111</v>
      </c>
      <c r="D196" s="156">
        <f>sum(D197:D201)</f>
        <v>48</v>
      </c>
      <c r="E196" s="157">
        <f>sum(E197:E201)</f>
        <v>1771.6</v>
      </c>
      <c r="F196" s="156">
        <f>sum(F197:F201)</f>
        <v>16</v>
      </c>
      <c r="G196" s="156">
        <f>sum(G197:G201)</f>
        <v>16</v>
      </c>
      <c r="H196" s="156">
        <f>sum(H197:H201)</f>
        <v>0</v>
      </c>
      <c r="I196" s="156">
        <f>sum(I197:I201)</f>
        <v>35</v>
      </c>
      <c r="J196" s="156">
        <f>sum(J197:J201)</f>
        <v>16</v>
      </c>
      <c r="K196" s="157">
        <f>sum(K197:K201)</f>
        <v>717.5</v>
      </c>
      <c r="L196" s="156">
        <f>sum(L197:L201)</f>
        <v>0</v>
      </c>
      <c r="M196" s="156">
        <f>sum(M197:M201)</f>
        <v>0</v>
      </c>
      <c r="N196" s="156">
        <f>sum(N197:N201)</f>
        <v>0</v>
      </c>
      <c r="O196" s="156">
        <f>sum(O197:O201)</f>
        <v>0</v>
      </c>
      <c r="P196" s="156">
        <f>sum(P197:P201)</f>
        <v>0</v>
      </c>
      <c r="Q196" s="157">
        <f>sum(Q197:Q201)</f>
        <v>0</v>
      </c>
      <c r="R196" s="158" t="s">
        <v>20</v>
      </c>
      <c r="S196" s="158" t="s">
        <v>20</v>
      </c>
      <c r="T196"/>
      <c r="U196"/>
    </row>
    <row r="197" spans="1:21">
      <c r="A197" s="161">
        <v>161</v>
      </c>
      <c r="B197" s="162" t="s">
        <v>849</v>
      </c>
      <c r="C197" s="163">
        <v>3</v>
      </c>
      <c r="D197" s="163">
        <v>2</v>
      </c>
      <c r="E197" s="164">
        <v>114.8</v>
      </c>
      <c r="F197" s="163">
        <v>2</v>
      </c>
      <c r="G197" s="163">
        <v>2</v>
      </c>
      <c r="H197" s="163">
        <v>0</v>
      </c>
      <c r="I197" s="163">
        <v>3</v>
      </c>
      <c r="J197" s="163">
        <v>2</v>
      </c>
      <c r="K197" s="164">
        <v>114.8</v>
      </c>
      <c r="L197" s="163">
        <v>0</v>
      </c>
      <c r="M197" s="163">
        <v>0</v>
      </c>
      <c r="N197" s="163">
        <v>0</v>
      </c>
      <c r="O197" s="163">
        <v>0</v>
      </c>
      <c r="P197" s="163">
        <v>0</v>
      </c>
      <c r="Q197" s="164">
        <v>0</v>
      </c>
      <c r="R197" s="161" t="s">
        <v>378</v>
      </c>
      <c r="S197" s="161"/>
      <c r="T197"/>
      <c r="U197"/>
    </row>
    <row r="198" spans="1:21">
      <c r="A198" s="161">
        <v>162</v>
      </c>
      <c r="B198" s="162" t="s">
        <v>850</v>
      </c>
      <c r="C198" s="163">
        <v>1</v>
      </c>
      <c r="D198" s="163">
        <v>1</v>
      </c>
      <c r="E198" s="164">
        <v>58.7</v>
      </c>
      <c r="F198" s="163">
        <v>1</v>
      </c>
      <c r="G198" s="163">
        <v>1</v>
      </c>
      <c r="H198" s="163">
        <v>0</v>
      </c>
      <c r="I198" s="163">
        <v>1</v>
      </c>
      <c r="J198" s="163">
        <v>1</v>
      </c>
      <c r="K198" s="164">
        <v>58.7</v>
      </c>
      <c r="L198" s="163">
        <v>0</v>
      </c>
      <c r="M198" s="163">
        <v>0</v>
      </c>
      <c r="N198" s="163">
        <v>0</v>
      </c>
      <c r="O198" s="163">
        <v>0</v>
      </c>
      <c r="P198" s="163">
        <v>0</v>
      </c>
      <c r="Q198" s="164">
        <v>0</v>
      </c>
      <c r="R198" s="161" t="s">
        <v>810</v>
      </c>
      <c r="S198" s="161"/>
      <c r="T198"/>
      <c r="U198"/>
    </row>
    <row r="199" spans="1:21">
      <c r="A199" s="161">
        <v>163</v>
      </c>
      <c r="B199" s="162" t="s">
        <v>851</v>
      </c>
      <c r="C199" s="163">
        <v>28</v>
      </c>
      <c r="D199" s="163">
        <v>15</v>
      </c>
      <c r="E199" s="164">
        <v>475.7</v>
      </c>
      <c r="F199" s="163">
        <v>3</v>
      </c>
      <c r="G199" s="163">
        <v>3</v>
      </c>
      <c r="H199" s="163">
        <v>0</v>
      </c>
      <c r="I199" s="163">
        <v>5</v>
      </c>
      <c r="J199" s="163">
        <v>3</v>
      </c>
      <c r="K199" s="164">
        <v>160.7</v>
      </c>
      <c r="L199" s="163">
        <v>0</v>
      </c>
      <c r="M199" s="163">
        <v>0</v>
      </c>
      <c r="N199" s="163">
        <v>0</v>
      </c>
      <c r="O199" s="163">
        <v>0</v>
      </c>
      <c r="P199" s="163">
        <v>0</v>
      </c>
      <c r="Q199" s="164">
        <v>0</v>
      </c>
      <c r="R199" s="161"/>
      <c r="S199" s="161"/>
      <c r="T199"/>
      <c r="U199"/>
    </row>
    <row r="200" spans="1:21">
      <c r="A200" s="161">
        <v>164</v>
      </c>
      <c r="B200" s="162" t="s">
        <v>852</v>
      </c>
      <c r="C200" s="163">
        <v>44</v>
      </c>
      <c r="D200" s="163">
        <v>14</v>
      </c>
      <c r="E200" s="164">
        <v>509.5</v>
      </c>
      <c r="F200" s="163">
        <v>5</v>
      </c>
      <c r="G200" s="163">
        <v>5</v>
      </c>
      <c r="H200" s="163">
        <v>0</v>
      </c>
      <c r="I200" s="163">
        <v>17</v>
      </c>
      <c r="J200" s="163">
        <v>5</v>
      </c>
      <c r="K200" s="164">
        <v>186.4</v>
      </c>
      <c r="L200" s="163">
        <v>0</v>
      </c>
      <c r="M200" s="163">
        <v>0</v>
      </c>
      <c r="N200" s="163">
        <v>0</v>
      </c>
      <c r="O200" s="163">
        <v>0</v>
      </c>
      <c r="P200" s="163">
        <v>0</v>
      </c>
      <c r="Q200" s="164">
        <v>0</v>
      </c>
      <c r="R200" s="161"/>
      <c r="S200" s="161"/>
      <c r="T200"/>
      <c r="U200"/>
    </row>
    <row r="201" spans="1:21">
      <c r="A201" s="161">
        <v>165</v>
      </c>
      <c r="B201" s="162" t="s">
        <v>853</v>
      </c>
      <c r="C201" s="163">
        <v>35</v>
      </c>
      <c r="D201" s="163">
        <v>16</v>
      </c>
      <c r="E201" s="164">
        <v>612.9</v>
      </c>
      <c r="F201" s="163">
        <v>5</v>
      </c>
      <c r="G201" s="163">
        <v>5</v>
      </c>
      <c r="H201" s="163">
        <v>0</v>
      </c>
      <c r="I201" s="163">
        <v>9</v>
      </c>
      <c r="J201" s="163">
        <v>5</v>
      </c>
      <c r="K201" s="164">
        <v>196.9</v>
      </c>
      <c r="L201" s="163">
        <v>0</v>
      </c>
      <c r="M201" s="163">
        <v>0</v>
      </c>
      <c r="N201" s="163">
        <v>0</v>
      </c>
      <c r="O201" s="163">
        <v>0</v>
      </c>
      <c r="P201" s="163">
        <v>0</v>
      </c>
      <c r="Q201" s="164">
        <v>0</v>
      </c>
      <c r="R201" s="161"/>
      <c r="S201" s="161"/>
      <c r="T201"/>
      <c r="U201"/>
    </row>
    <row r="202" spans="1:21">
      <c r="A202" s="151"/>
      <c r="B202" s="160" t="s">
        <v>658</v>
      </c>
      <c r="C202" s="156">
        <f>sum(C203:C206)</f>
        <v>80</v>
      </c>
      <c r="D202" s="156">
        <f>sum(D203:D206)</f>
        <v>39</v>
      </c>
      <c r="E202" s="157">
        <f>sum(E203:E206)</f>
        <v>900.6</v>
      </c>
      <c r="F202" s="156">
        <f>sum(F203:F206)</f>
        <v>0</v>
      </c>
      <c r="G202" s="156">
        <f>sum(G203:G206)</f>
        <v>0</v>
      </c>
      <c r="H202" s="156">
        <f>sum(H203:H206)</f>
        <v>0</v>
      </c>
      <c r="I202" s="156">
        <f>sum(I203:I206)</f>
        <v>0</v>
      </c>
      <c r="J202" s="156">
        <f>sum(J203:J206)</f>
        <v>0</v>
      </c>
      <c r="K202" s="157">
        <f>sum(K203:K206)</f>
        <v>0</v>
      </c>
      <c r="L202" s="156">
        <f>sum(L203:L206)</f>
        <v>0</v>
      </c>
      <c r="M202" s="156">
        <f>sum(M203:M206)</f>
        <v>0</v>
      </c>
      <c r="N202" s="156">
        <f>sum(N203:N206)</f>
        <v>0</v>
      </c>
      <c r="O202" s="156">
        <f>sum(O203:O206)</f>
        <v>0</v>
      </c>
      <c r="P202" s="156">
        <f>sum(P203:P206)</f>
        <v>0</v>
      </c>
      <c r="Q202" s="157">
        <f>sum(Q203:Q206)</f>
        <v>0</v>
      </c>
      <c r="R202" s="158" t="s">
        <v>20</v>
      </c>
      <c r="S202" s="158" t="s">
        <v>20</v>
      </c>
      <c r="T202"/>
      <c r="U202"/>
    </row>
    <row r="203" spans="1:21">
      <c r="A203" s="161">
        <v>166</v>
      </c>
      <c r="B203" s="162" t="s">
        <v>854</v>
      </c>
      <c r="C203" s="163">
        <v>20</v>
      </c>
      <c r="D203" s="163">
        <v>12</v>
      </c>
      <c r="E203" s="164">
        <v>195.8</v>
      </c>
      <c r="F203" s="163">
        <v>0</v>
      </c>
      <c r="G203" s="163">
        <v>0</v>
      </c>
      <c r="H203" s="163">
        <v>0</v>
      </c>
      <c r="I203" s="163">
        <v>0</v>
      </c>
      <c r="J203" s="163">
        <v>0</v>
      </c>
      <c r="K203" s="164">
        <v>0</v>
      </c>
      <c r="L203" s="163">
        <v>0</v>
      </c>
      <c r="M203" s="163">
        <v>0</v>
      </c>
      <c r="N203" s="163">
        <v>0</v>
      </c>
      <c r="O203" s="163">
        <v>0</v>
      </c>
      <c r="P203" s="163">
        <v>0</v>
      </c>
      <c r="Q203" s="164">
        <v>0</v>
      </c>
      <c r="R203" s="161"/>
      <c r="S203" s="161"/>
      <c r="T203"/>
      <c r="U203"/>
    </row>
    <row r="204" spans="1:21">
      <c r="A204" s="161">
        <v>167</v>
      </c>
      <c r="B204" s="162" t="s">
        <v>855</v>
      </c>
      <c r="C204" s="163">
        <v>39</v>
      </c>
      <c r="D204" s="163">
        <v>18</v>
      </c>
      <c r="E204" s="164">
        <v>334.4</v>
      </c>
      <c r="F204" s="163">
        <v>0</v>
      </c>
      <c r="G204" s="163">
        <v>0</v>
      </c>
      <c r="H204" s="163">
        <v>0</v>
      </c>
      <c r="I204" s="163">
        <v>0</v>
      </c>
      <c r="J204" s="163">
        <v>0</v>
      </c>
      <c r="K204" s="164">
        <v>0</v>
      </c>
      <c r="L204" s="163">
        <v>0</v>
      </c>
      <c r="M204" s="163">
        <v>0</v>
      </c>
      <c r="N204" s="163">
        <v>0</v>
      </c>
      <c r="O204" s="163">
        <v>0</v>
      </c>
      <c r="P204" s="163">
        <v>0</v>
      </c>
      <c r="Q204" s="164">
        <v>0</v>
      </c>
      <c r="R204" s="161"/>
      <c r="S204" s="161"/>
      <c r="T204"/>
      <c r="U204"/>
    </row>
    <row r="205" spans="1:21">
      <c r="A205" s="161">
        <v>168</v>
      </c>
      <c r="B205" s="162" t="s">
        <v>856</v>
      </c>
      <c r="C205" s="163">
        <v>20</v>
      </c>
      <c r="D205" s="163">
        <v>8</v>
      </c>
      <c r="E205" s="164">
        <v>348.2</v>
      </c>
      <c r="F205" s="163">
        <v>0</v>
      </c>
      <c r="G205" s="163">
        <v>0</v>
      </c>
      <c r="H205" s="163">
        <v>0</v>
      </c>
      <c r="I205" s="163">
        <v>0</v>
      </c>
      <c r="J205" s="163">
        <v>0</v>
      </c>
      <c r="K205" s="164">
        <v>0</v>
      </c>
      <c r="L205" s="163">
        <v>0</v>
      </c>
      <c r="M205" s="163">
        <v>0</v>
      </c>
      <c r="N205" s="163">
        <v>0</v>
      </c>
      <c r="O205" s="163">
        <v>0</v>
      </c>
      <c r="P205" s="163">
        <v>0</v>
      </c>
      <c r="Q205" s="164">
        <v>0</v>
      </c>
      <c r="R205" s="161"/>
      <c r="S205" s="161"/>
      <c r="T205"/>
      <c r="U205"/>
    </row>
    <row r="206" spans="1:21">
      <c r="A206" s="161">
        <v>169</v>
      </c>
      <c r="B206" s="162" t="s">
        <v>857</v>
      </c>
      <c r="C206" s="163">
        <v>1</v>
      </c>
      <c r="D206" s="163">
        <v>1</v>
      </c>
      <c r="E206" s="164">
        <v>22.2</v>
      </c>
      <c r="F206" s="163">
        <v>0</v>
      </c>
      <c r="G206" s="163">
        <v>0</v>
      </c>
      <c r="H206" s="163">
        <v>0</v>
      </c>
      <c r="I206" s="163">
        <v>0</v>
      </c>
      <c r="J206" s="163">
        <v>0</v>
      </c>
      <c r="K206" s="164">
        <v>0</v>
      </c>
      <c r="L206" s="163">
        <v>0</v>
      </c>
      <c r="M206" s="163">
        <v>0</v>
      </c>
      <c r="N206" s="163">
        <v>0</v>
      </c>
      <c r="O206" s="163">
        <v>0</v>
      </c>
      <c r="P206" s="163">
        <v>0</v>
      </c>
      <c r="Q206" s="164">
        <v>0</v>
      </c>
      <c r="R206" s="161"/>
      <c r="S206" s="161"/>
      <c r="T206"/>
      <c r="U206"/>
    </row>
    <row r="207" spans="1:21">
      <c r="A207" s="151"/>
      <c r="B207" s="160" t="s">
        <v>659</v>
      </c>
      <c r="C207" s="156">
        <f>sum(C208)</f>
        <v>31</v>
      </c>
      <c r="D207" s="156">
        <f>sum(D208)</f>
        <v>12</v>
      </c>
      <c r="E207" s="157">
        <f>sum(E208)</f>
        <v>560.8</v>
      </c>
      <c r="F207" s="156">
        <f>sum(F208)</f>
        <v>0</v>
      </c>
      <c r="G207" s="156">
        <f>sum(G208)</f>
        <v>0</v>
      </c>
      <c r="H207" s="156">
        <f>sum(H208)</f>
        <v>0</v>
      </c>
      <c r="I207" s="156">
        <f>sum(I208)</f>
        <v>0</v>
      </c>
      <c r="J207" s="156">
        <f>sum(J208)</f>
        <v>0</v>
      </c>
      <c r="K207" s="157">
        <f>sum(K208)</f>
        <v>0</v>
      </c>
      <c r="L207" s="156">
        <f>sum(L208)</f>
        <v>0</v>
      </c>
      <c r="M207" s="156">
        <f>sum(M208)</f>
        <v>0</v>
      </c>
      <c r="N207" s="156">
        <f>sum(N208)</f>
        <v>0</v>
      </c>
      <c r="O207" s="156">
        <f>sum(O208)</f>
        <v>0</v>
      </c>
      <c r="P207" s="156">
        <f>sum(P208)</f>
        <v>0</v>
      </c>
      <c r="Q207" s="157">
        <f>sum(Q208)</f>
        <v>0</v>
      </c>
      <c r="R207" s="158" t="s">
        <v>20</v>
      </c>
      <c r="S207" s="158" t="s">
        <v>20</v>
      </c>
      <c r="T207"/>
      <c r="U207"/>
    </row>
    <row r="208" spans="1:21">
      <c r="A208" s="161">
        <v>170</v>
      </c>
      <c r="B208" s="162" t="s">
        <v>858</v>
      </c>
      <c r="C208" s="163">
        <v>31</v>
      </c>
      <c r="D208" s="163">
        <v>12</v>
      </c>
      <c r="E208" s="164">
        <v>560.8</v>
      </c>
      <c r="F208" s="163">
        <v>0</v>
      </c>
      <c r="G208" s="163">
        <v>0</v>
      </c>
      <c r="H208" s="163">
        <v>0</v>
      </c>
      <c r="I208" s="163">
        <v>0</v>
      </c>
      <c r="J208" s="163">
        <v>0</v>
      </c>
      <c r="K208" s="164">
        <v>0</v>
      </c>
      <c r="L208" s="163">
        <v>0</v>
      </c>
      <c r="M208" s="163">
        <v>0</v>
      </c>
      <c r="N208" s="163">
        <v>0</v>
      </c>
      <c r="O208" s="163">
        <v>0</v>
      </c>
      <c r="P208" s="163">
        <v>0</v>
      </c>
      <c r="Q208" s="164">
        <v>0</v>
      </c>
      <c r="R208" s="161"/>
      <c r="S208" s="161"/>
      <c r="T208"/>
      <c r="U208"/>
    </row>
    <row r="209" spans="1:21">
      <c r="A209" s="151"/>
      <c r="B209" s="160" t="s">
        <v>660</v>
      </c>
      <c r="C209" s="156">
        <f>sum(C210)</f>
        <v>29</v>
      </c>
      <c r="D209" s="156">
        <f>sum(D210)</f>
        <v>10</v>
      </c>
      <c r="E209" s="157">
        <f>sum(E210)</f>
        <v>316.5</v>
      </c>
      <c r="F209" s="156">
        <f>sum(F210)</f>
        <v>4</v>
      </c>
      <c r="G209" s="156">
        <f>sum(G210)</f>
        <v>4</v>
      </c>
      <c r="H209" s="156">
        <f>sum(H210)</f>
        <v>0</v>
      </c>
      <c r="I209" s="156">
        <f>sum(I210)</f>
        <v>8</v>
      </c>
      <c r="J209" s="156">
        <f>sum(J210)</f>
        <v>4</v>
      </c>
      <c r="K209" s="157">
        <f>sum(K210)</f>
        <v>101.48</v>
      </c>
      <c r="L209" s="156">
        <f>sum(L210)</f>
        <v>0</v>
      </c>
      <c r="M209" s="156">
        <f>sum(M210)</f>
        <v>0</v>
      </c>
      <c r="N209" s="156">
        <f>sum(N210)</f>
        <v>0</v>
      </c>
      <c r="O209" s="156">
        <f>sum(O210)</f>
        <v>0</v>
      </c>
      <c r="P209" s="156">
        <f>sum(P210)</f>
        <v>0</v>
      </c>
      <c r="Q209" s="157">
        <f>sum(Q210)</f>
        <v>0</v>
      </c>
      <c r="R209" s="158" t="s">
        <v>20</v>
      </c>
      <c r="S209" s="158" t="s">
        <v>20</v>
      </c>
      <c r="T209"/>
      <c r="U209"/>
    </row>
    <row r="210" spans="1:21">
      <c r="A210" s="161">
        <v>171</v>
      </c>
      <c r="B210" s="162" t="s">
        <v>859</v>
      </c>
      <c r="C210" s="163">
        <v>29</v>
      </c>
      <c r="D210" s="163">
        <v>10</v>
      </c>
      <c r="E210" s="164">
        <v>316.5</v>
      </c>
      <c r="F210" s="163">
        <v>4</v>
      </c>
      <c r="G210" s="163">
        <v>4</v>
      </c>
      <c r="H210" s="163">
        <v>0</v>
      </c>
      <c r="I210" s="163">
        <v>8</v>
      </c>
      <c r="J210" s="163">
        <v>4</v>
      </c>
      <c r="K210" s="164">
        <v>101.48</v>
      </c>
      <c r="L210" s="163">
        <v>0</v>
      </c>
      <c r="M210" s="163">
        <v>0</v>
      </c>
      <c r="N210" s="163">
        <v>0</v>
      </c>
      <c r="O210" s="163">
        <v>0</v>
      </c>
      <c r="P210" s="163">
        <v>0</v>
      </c>
      <c r="Q210" s="164">
        <v>0</v>
      </c>
      <c r="R210" s="161"/>
      <c r="S210" s="161"/>
      <c r="T210"/>
      <c r="U210"/>
    </row>
    <row r="211" spans="1:21">
      <c r="A211" s="151"/>
      <c r="B211" s="160" t="s">
        <v>661</v>
      </c>
      <c r="C211" s="156">
        <f>sum(C212:C214)</f>
        <v>20</v>
      </c>
      <c r="D211" s="156">
        <f>sum(D212:D214)</f>
        <v>10</v>
      </c>
      <c r="E211" s="157">
        <f>sum(E212:E214)</f>
        <v>449.9</v>
      </c>
      <c r="F211" s="156">
        <f>sum(F212:F214)</f>
        <v>7</v>
      </c>
      <c r="G211" s="156">
        <f>sum(G212:G214)</f>
        <v>7</v>
      </c>
      <c r="H211" s="156">
        <f>sum(H212:H214)</f>
        <v>0</v>
      </c>
      <c r="I211" s="156">
        <f>sum(I212:I214)</f>
        <v>15</v>
      </c>
      <c r="J211" s="156">
        <f>sum(J212:J214)</f>
        <v>7</v>
      </c>
      <c r="K211" s="157">
        <f>sum(K212:K214)</f>
        <v>370.7</v>
      </c>
      <c r="L211" s="156">
        <f>sum(L212:L214)</f>
        <v>0</v>
      </c>
      <c r="M211" s="156">
        <f>sum(M212:M214)</f>
        <v>0</v>
      </c>
      <c r="N211" s="156">
        <f>sum(N212:N214)</f>
        <v>0</v>
      </c>
      <c r="O211" s="156">
        <f>sum(O212:O214)</f>
        <v>0</v>
      </c>
      <c r="P211" s="156">
        <f>sum(P212:P214)</f>
        <v>0</v>
      </c>
      <c r="Q211" s="157">
        <f>sum(Q212:Q214)</f>
        <v>0</v>
      </c>
      <c r="R211" s="158" t="s">
        <v>20</v>
      </c>
      <c r="S211" s="158" t="s">
        <v>20</v>
      </c>
      <c r="T211"/>
      <c r="U211"/>
    </row>
    <row r="212" spans="1:21">
      <c r="A212" s="161">
        <v>172</v>
      </c>
      <c r="B212" s="162" t="s">
        <v>860</v>
      </c>
      <c r="C212" s="163">
        <v>8</v>
      </c>
      <c r="D212" s="163">
        <v>4</v>
      </c>
      <c r="E212" s="164">
        <v>246.9</v>
      </c>
      <c r="F212" s="163">
        <v>4</v>
      </c>
      <c r="G212" s="163">
        <v>4</v>
      </c>
      <c r="H212" s="163">
        <v>0</v>
      </c>
      <c r="I212" s="163">
        <v>8</v>
      </c>
      <c r="J212" s="163">
        <v>4</v>
      </c>
      <c r="K212" s="164">
        <v>246.9</v>
      </c>
      <c r="L212" s="163">
        <v>0</v>
      </c>
      <c r="M212" s="163">
        <v>0</v>
      </c>
      <c r="N212" s="163">
        <v>0</v>
      </c>
      <c r="O212" s="163">
        <v>0</v>
      </c>
      <c r="P212" s="163">
        <v>0</v>
      </c>
      <c r="Q212" s="164">
        <v>0</v>
      </c>
      <c r="R212" s="161" t="s">
        <v>693</v>
      </c>
      <c r="S212" s="161"/>
      <c r="T212"/>
      <c r="U212"/>
    </row>
    <row r="213" spans="1:21">
      <c r="A213" s="161">
        <v>173</v>
      </c>
      <c r="B213" s="162" t="s">
        <v>861</v>
      </c>
      <c r="C213" s="163">
        <v>9</v>
      </c>
      <c r="D213" s="163">
        <v>5</v>
      </c>
      <c r="E213" s="164">
        <v>192.1</v>
      </c>
      <c r="F213" s="163">
        <v>3</v>
      </c>
      <c r="G213" s="163">
        <v>3</v>
      </c>
      <c r="H213" s="163">
        <v>0</v>
      </c>
      <c r="I213" s="163">
        <v>7</v>
      </c>
      <c r="J213" s="163">
        <v>3</v>
      </c>
      <c r="K213" s="164">
        <v>123.8</v>
      </c>
      <c r="L213" s="163">
        <v>0</v>
      </c>
      <c r="M213" s="163">
        <v>0</v>
      </c>
      <c r="N213" s="163">
        <v>0</v>
      </c>
      <c r="O213" s="163">
        <v>0</v>
      </c>
      <c r="P213" s="163">
        <v>0</v>
      </c>
      <c r="Q213" s="164">
        <v>0</v>
      </c>
      <c r="R213" s="161"/>
      <c r="S213" s="161"/>
      <c r="T213"/>
      <c r="U213"/>
    </row>
    <row r="214" spans="1:21">
      <c r="A214" s="161">
        <v>174</v>
      </c>
      <c r="B214" s="162" t="s">
        <v>862</v>
      </c>
      <c r="C214" s="163">
        <v>3</v>
      </c>
      <c r="D214" s="163">
        <v>1</v>
      </c>
      <c r="E214" s="164">
        <v>10.9</v>
      </c>
      <c r="F214" s="163">
        <v>0</v>
      </c>
      <c r="G214" s="163">
        <v>0</v>
      </c>
      <c r="H214" s="163">
        <v>0</v>
      </c>
      <c r="I214" s="163">
        <v>0</v>
      </c>
      <c r="J214" s="163">
        <v>0</v>
      </c>
      <c r="K214" s="164">
        <v>0</v>
      </c>
      <c r="L214" s="163">
        <v>0</v>
      </c>
      <c r="M214" s="163">
        <v>0</v>
      </c>
      <c r="N214" s="163">
        <v>0</v>
      </c>
      <c r="O214" s="163">
        <v>0</v>
      </c>
      <c r="P214" s="163">
        <v>0</v>
      </c>
      <c r="Q214" s="164">
        <v>0</v>
      </c>
      <c r="R214" s="161"/>
      <c r="S214" s="161"/>
      <c r="T214"/>
      <c r="U214"/>
    </row>
    <row r="215" spans="1:21">
      <c r="A215" s="151"/>
      <c r="B215" s="160" t="s">
        <v>662</v>
      </c>
      <c r="C215" s="156">
        <f>sum(C216:C217)</f>
        <v>26</v>
      </c>
      <c r="D215" s="156">
        <f>sum(D216:D217)</f>
        <v>13</v>
      </c>
      <c r="E215" s="157">
        <f>sum(E216:E217)</f>
        <v>401.5</v>
      </c>
      <c r="F215" s="156">
        <f>sum(F216:F217)</f>
        <v>7</v>
      </c>
      <c r="G215" s="156">
        <f>sum(G216:G217)</f>
        <v>7</v>
      </c>
      <c r="H215" s="156">
        <f>sum(H216:H217)</f>
        <v>0</v>
      </c>
      <c r="I215" s="156">
        <f>sum(I216:I217)</f>
        <v>12</v>
      </c>
      <c r="J215" s="156">
        <f>sum(J216:J217)</f>
        <v>7</v>
      </c>
      <c r="K215" s="157">
        <f>sum(K216:K217)</f>
        <v>201.9</v>
      </c>
      <c r="L215" s="156">
        <f>sum(L216:L217)</f>
        <v>0</v>
      </c>
      <c r="M215" s="156">
        <f>sum(M216:M217)</f>
        <v>0</v>
      </c>
      <c r="N215" s="156">
        <f>sum(N216:N217)</f>
        <v>0</v>
      </c>
      <c r="O215" s="156">
        <f>sum(O216:O217)</f>
        <v>0</v>
      </c>
      <c r="P215" s="156">
        <f>sum(P216:P217)</f>
        <v>0</v>
      </c>
      <c r="Q215" s="157">
        <f>sum(Q216:Q217)</f>
        <v>0</v>
      </c>
      <c r="R215" s="158" t="s">
        <v>20</v>
      </c>
      <c r="S215" s="158" t="s">
        <v>20</v>
      </c>
      <c r="T215"/>
      <c r="U215"/>
    </row>
    <row r="216" spans="1:21">
      <c r="A216" s="161">
        <v>175</v>
      </c>
      <c r="B216" s="162" t="s">
        <v>863</v>
      </c>
      <c r="C216" s="163">
        <v>21</v>
      </c>
      <c r="D216" s="163">
        <v>12</v>
      </c>
      <c r="E216" s="164">
        <v>370.8</v>
      </c>
      <c r="F216" s="163">
        <v>7</v>
      </c>
      <c r="G216" s="163">
        <v>7</v>
      </c>
      <c r="H216" s="163">
        <v>0</v>
      </c>
      <c r="I216" s="163">
        <v>12</v>
      </c>
      <c r="J216" s="163">
        <v>7</v>
      </c>
      <c r="K216" s="164">
        <v>201.9</v>
      </c>
      <c r="L216" s="163">
        <v>0</v>
      </c>
      <c r="M216" s="163">
        <v>0</v>
      </c>
      <c r="N216" s="163">
        <v>0</v>
      </c>
      <c r="O216" s="163">
        <v>0</v>
      </c>
      <c r="P216" s="163">
        <v>0</v>
      </c>
      <c r="Q216" s="164">
        <v>0</v>
      </c>
      <c r="R216" s="161"/>
      <c r="S216" s="161"/>
      <c r="T216"/>
      <c r="U216"/>
    </row>
    <row r="217" spans="1:21">
      <c r="A217" s="161">
        <v>176</v>
      </c>
      <c r="B217" s="162" t="s">
        <v>864</v>
      </c>
      <c r="C217" s="163">
        <v>5</v>
      </c>
      <c r="D217" s="163">
        <v>1</v>
      </c>
      <c r="E217" s="164">
        <v>30.7</v>
      </c>
      <c r="F217" s="163">
        <v>0</v>
      </c>
      <c r="G217" s="163">
        <v>0</v>
      </c>
      <c r="H217" s="163">
        <v>0</v>
      </c>
      <c r="I217" s="163">
        <v>0</v>
      </c>
      <c r="J217" s="163">
        <v>0</v>
      </c>
      <c r="K217" s="164">
        <v>0</v>
      </c>
      <c r="L217" s="163">
        <v>0</v>
      </c>
      <c r="M217" s="163">
        <v>0</v>
      </c>
      <c r="N217" s="163">
        <v>0</v>
      </c>
      <c r="O217" s="163">
        <v>0</v>
      </c>
      <c r="P217" s="163">
        <v>0</v>
      </c>
      <c r="Q217" s="164">
        <v>0</v>
      </c>
      <c r="R217" s="161"/>
      <c r="S217" s="161"/>
      <c r="T217"/>
      <c r="U217"/>
    </row>
    <row r="218" spans="1:21">
      <c r="A218" s="151"/>
      <c r="B218" s="160" t="s">
        <v>663</v>
      </c>
      <c r="C218" s="156">
        <f>sum(C219)</f>
        <v>7</v>
      </c>
      <c r="D218" s="156">
        <f>sum(D219)</f>
        <v>2</v>
      </c>
      <c r="E218" s="157">
        <f>sum(E219)</f>
        <v>121</v>
      </c>
      <c r="F218" s="156">
        <f>sum(F219)</f>
        <v>2</v>
      </c>
      <c r="G218" s="156">
        <f>sum(G219)</f>
        <v>2</v>
      </c>
      <c r="H218" s="156">
        <f>sum(H219)</f>
        <v>0</v>
      </c>
      <c r="I218" s="156">
        <f>sum(I219)</f>
        <v>7</v>
      </c>
      <c r="J218" s="156">
        <f>sum(J219)</f>
        <v>2</v>
      </c>
      <c r="K218" s="157">
        <f>sum(K219)</f>
        <v>121</v>
      </c>
      <c r="L218" s="156">
        <f>sum(L219)</f>
        <v>0</v>
      </c>
      <c r="M218" s="156">
        <f>sum(M219)</f>
        <v>0</v>
      </c>
      <c r="N218" s="156">
        <f>sum(N219)</f>
        <v>0</v>
      </c>
      <c r="O218" s="156">
        <f>sum(O219)</f>
        <v>0</v>
      </c>
      <c r="P218" s="156">
        <f>sum(P219)</f>
        <v>0</v>
      </c>
      <c r="Q218" s="157">
        <f>sum(Q219)</f>
        <v>0</v>
      </c>
      <c r="R218" s="158" t="s">
        <v>20</v>
      </c>
      <c r="S218" s="158" t="s">
        <v>20</v>
      </c>
      <c r="T218"/>
      <c r="U218"/>
    </row>
    <row r="219" spans="1:21">
      <c r="A219" s="161">
        <v>177</v>
      </c>
      <c r="B219" s="162" t="s">
        <v>865</v>
      </c>
      <c r="C219" s="163">
        <v>7</v>
      </c>
      <c r="D219" s="163">
        <v>2</v>
      </c>
      <c r="E219" s="164">
        <v>121</v>
      </c>
      <c r="F219" s="163">
        <v>2</v>
      </c>
      <c r="G219" s="163">
        <v>2</v>
      </c>
      <c r="H219" s="163">
        <v>0</v>
      </c>
      <c r="I219" s="163">
        <v>7</v>
      </c>
      <c r="J219" s="163">
        <v>2</v>
      </c>
      <c r="K219" s="164">
        <v>121</v>
      </c>
      <c r="L219" s="163">
        <v>0</v>
      </c>
      <c r="M219" s="163">
        <v>0</v>
      </c>
      <c r="N219" s="163">
        <v>0</v>
      </c>
      <c r="O219" s="163">
        <v>0</v>
      </c>
      <c r="P219" s="163">
        <v>0</v>
      </c>
      <c r="Q219" s="164">
        <v>0</v>
      </c>
      <c r="R219" s="161" t="s">
        <v>232</v>
      </c>
      <c r="S219" s="161"/>
      <c r="T219"/>
      <c r="U219"/>
    </row>
    <row r="220" spans="1:21">
      <c r="A220" s="151"/>
      <c r="B220" s="160" t="s">
        <v>664</v>
      </c>
      <c r="C220" s="156">
        <f>sum(C221)</f>
        <v>10</v>
      </c>
      <c r="D220" s="156">
        <f>sum(D221)</f>
        <v>5</v>
      </c>
      <c r="E220" s="157">
        <f>sum(E221)</f>
        <v>158.9</v>
      </c>
      <c r="F220" s="156">
        <f>sum(F221)</f>
        <v>0</v>
      </c>
      <c r="G220" s="156">
        <f>sum(G221)</f>
        <v>0</v>
      </c>
      <c r="H220" s="156">
        <f>sum(H221)</f>
        <v>0</v>
      </c>
      <c r="I220" s="156">
        <f>sum(I221)</f>
        <v>0</v>
      </c>
      <c r="J220" s="156">
        <f>sum(J221)</f>
        <v>0</v>
      </c>
      <c r="K220" s="157">
        <f>sum(K221)</f>
        <v>0</v>
      </c>
      <c r="L220" s="156">
        <f>sum(L221)</f>
        <v>0</v>
      </c>
      <c r="M220" s="156">
        <f>sum(M221)</f>
        <v>0</v>
      </c>
      <c r="N220" s="156">
        <f>sum(N221)</f>
        <v>0</v>
      </c>
      <c r="O220" s="156">
        <f>sum(O221)</f>
        <v>0</v>
      </c>
      <c r="P220" s="156">
        <f>sum(P221)</f>
        <v>0</v>
      </c>
      <c r="Q220" s="157">
        <f>sum(Q221)</f>
        <v>0</v>
      </c>
      <c r="R220" s="158" t="s">
        <v>20</v>
      </c>
      <c r="S220" s="158" t="s">
        <v>20</v>
      </c>
      <c r="T220"/>
      <c r="U220"/>
    </row>
    <row r="221" spans="1:21">
      <c r="A221" s="161">
        <v>178</v>
      </c>
      <c r="B221" s="162" t="s">
        <v>866</v>
      </c>
      <c r="C221" s="163">
        <v>10</v>
      </c>
      <c r="D221" s="163">
        <v>5</v>
      </c>
      <c r="E221" s="164">
        <v>158.9</v>
      </c>
      <c r="F221" s="163">
        <v>0</v>
      </c>
      <c r="G221" s="163">
        <v>0</v>
      </c>
      <c r="H221" s="163">
        <v>0</v>
      </c>
      <c r="I221" s="163">
        <v>0</v>
      </c>
      <c r="J221" s="163">
        <v>0</v>
      </c>
      <c r="K221" s="164">
        <v>0</v>
      </c>
      <c r="L221" s="163">
        <v>0</v>
      </c>
      <c r="M221" s="163">
        <v>0</v>
      </c>
      <c r="N221" s="163">
        <v>0</v>
      </c>
      <c r="O221" s="163">
        <v>0</v>
      </c>
      <c r="P221" s="163">
        <v>0</v>
      </c>
      <c r="Q221" s="164">
        <v>0</v>
      </c>
      <c r="R221" s="161"/>
      <c r="S221" s="161"/>
      <c r="T221"/>
      <c r="U221"/>
    </row>
    <row r="222" spans="1:21">
      <c r="A222" s="151"/>
      <c r="B222" s="160" t="s">
        <v>665</v>
      </c>
      <c r="C222" s="156">
        <f>sum(C223)</f>
        <v>13</v>
      </c>
      <c r="D222" s="156">
        <f>sum(D223)</f>
        <v>5</v>
      </c>
      <c r="E222" s="157">
        <f>sum(E223)</f>
        <v>199.3</v>
      </c>
      <c r="F222" s="156">
        <f>sum(F223)</f>
        <v>5</v>
      </c>
      <c r="G222" s="156">
        <f>sum(G223)</f>
        <v>5</v>
      </c>
      <c r="H222" s="156">
        <f>sum(H223)</f>
        <v>1</v>
      </c>
      <c r="I222" s="156">
        <f>sum(I223)</f>
        <v>13</v>
      </c>
      <c r="J222" s="156">
        <f>sum(J223)</f>
        <v>5</v>
      </c>
      <c r="K222" s="157">
        <f>sum(K223)</f>
        <v>199.3</v>
      </c>
      <c r="L222" s="156">
        <f>sum(L223)</f>
        <v>0</v>
      </c>
      <c r="M222" s="156">
        <f>sum(M223)</f>
        <v>0</v>
      </c>
      <c r="N222" s="156">
        <f>sum(N223)</f>
        <v>0</v>
      </c>
      <c r="O222" s="156">
        <f>sum(O223)</f>
        <v>0</v>
      </c>
      <c r="P222" s="156">
        <f>sum(P223)</f>
        <v>0</v>
      </c>
      <c r="Q222" s="157">
        <f>sum(Q223)</f>
        <v>0</v>
      </c>
      <c r="R222" s="158" t="s">
        <v>20</v>
      </c>
      <c r="S222" s="158" t="s">
        <v>20</v>
      </c>
      <c r="T222"/>
      <c r="U222"/>
    </row>
    <row r="223" spans="1:21">
      <c r="A223" s="161">
        <v>179</v>
      </c>
      <c r="B223" s="162" t="s">
        <v>867</v>
      </c>
      <c r="C223" s="163">
        <v>13</v>
      </c>
      <c r="D223" s="163">
        <v>5</v>
      </c>
      <c r="E223" s="164">
        <v>199.3</v>
      </c>
      <c r="F223" s="163">
        <v>5</v>
      </c>
      <c r="G223" s="163">
        <v>5</v>
      </c>
      <c r="H223" s="163">
        <v>1</v>
      </c>
      <c r="I223" s="163">
        <v>13</v>
      </c>
      <c r="J223" s="163">
        <v>5</v>
      </c>
      <c r="K223" s="164">
        <v>199.3</v>
      </c>
      <c r="L223" s="163">
        <v>0</v>
      </c>
      <c r="M223" s="163">
        <v>0</v>
      </c>
      <c r="N223" s="163">
        <v>0</v>
      </c>
      <c r="O223" s="163">
        <v>0</v>
      </c>
      <c r="P223" s="163">
        <v>0</v>
      </c>
      <c r="Q223" s="164">
        <v>0</v>
      </c>
      <c r="R223" s="161" t="s">
        <v>693</v>
      </c>
      <c r="S223" s="161"/>
      <c r="T223"/>
      <c r="U223"/>
    </row>
    <row r="224" spans="1:21">
      <c r="A224" s="151"/>
      <c r="B224" s="160" t="s">
        <v>666</v>
      </c>
      <c r="C224" s="156">
        <f>sum(C225)</f>
        <v>6</v>
      </c>
      <c r="D224" s="156">
        <f>sum(D225)</f>
        <v>3</v>
      </c>
      <c r="E224" s="157">
        <f>sum(E225)</f>
        <v>103</v>
      </c>
      <c r="F224" s="156">
        <f>sum(F225)</f>
        <v>3</v>
      </c>
      <c r="G224" s="156">
        <f>sum(G225)</f>
        <v>3</v>
      </c>
      <c r="H224" s="156">
        <f>sum(H225)</f>
        <v>0</v>
      </c>
      <c r="I224" s="156">
        <f>sum(I225)</f>
        <v>6</v>
      </c>
      <c r="J224" s="156">
        <f>sum(J225)</f>
        <v>3</v>
      </c>
      <c r="K224" s="157">
        <f>sum(K225)</f>
        <v>103</v>
      </c>
      <c r="L224" s="156">
        <f>sum(L225)</f>
        <v>0</v>
      </c>
      <c r="M224" s="156">
        <f>sum(M225)</f>
        <v>0</v>
      </c>
      <c r="N224" s="156">
        <f>sum(N225)</f>
        <v>0</v>
      </c>
      <c r="O224" s="156">
        <f>sum(O225)</f>
        <v>0</v>
      </c>
      <c r="P224" s="156">
        <f>sum(P225)</f>
        <v>0</v>
      </c>
      <c r="Q224" s="157">
        <f>sum(Q225)</f>
        <v>0</v>
      </c>
      <c r="R224" s="158" t="s">
        <v>20</v>
      </c>
      <c r="S224" s="158" t="s">
        <v>20</v>
      </c>
      <c r="T224"/>
      <c r="U224"/>
    </row>
    <row r="225" spans="1:21">
      <c r="A225" s="161">
        <v>180</v>
      </c>
      <c r="B225" s="162" t="s">
        <v>868</v>
      </c>
      <c r="C225" s="163">
        <v>6</v>
      </c>
      <c r="D225" s="163">
        <v>3</v>
      </c>
      <c r="E225" s="164">
        <v>103</v>
      </c>
      <c r="F225" s="163">
        <v>3</v>
      </c>
      <c r="G225" s="163">
        <v>3</v>
      </c>
      <c r="H225" s="163">
        <v>0</v>
      </c>
      <c r="I225" s="163">
        <v>6</v>
      </c>
      <c r="J225" s="163">
        <v>3</v>
      </c>
      <c r="K225" s="164">
        <v>103</v>
      </c>
      <c r="L225" s="163">
        <v>0</v>
      </c>
      <c r="M225" s="163">
        <v>0</v>
      </c>
      <c r="N225" s="163">
        <v>0</v>
      </c>
      <c r="O225" s="163">
        <v>0</v>
      </c>
      <c r="P225" s="163">
        <v>0</v>
      </c>
      <c r="Q225" s="164">
        <v>0</v>
      </c>
      <c r="R225" s="161" t="s">
        <v>113</v>
      </c>
      <c r="S225" s="161"/>
      <c r="T225"/>
      <c r="U225"/>
    </row>
    <row r="226" spans="1:21">
      <c r="A226" s="151"/>
      <c r="B226" s="160" t="s">
        <v>667</v>
      </c>
      <c r="C226" s="156">
        <f>sum(C227)</f>
        <v>22</v>
      </c>
      <c r="D226" s="156">
        <f>sum(D227)</f>
        <v>11</v>
      </c>
      <c r="E226" s="157">
        <f>sum(E227)</f>
        <v>322.4</v>
      </c>
      <c r="F226" s="156">
        <f>sum(F227)</f>
        <v>10</v>
      </c>
      <c r="G226" s="156">
        <f>sum(G227)</f>
        <v>10</v>
      </c>
      <c r="H226" s="156">
        <f>sum(H227)</f>
        <v>0</v>
      </c>
      <c r="I226" s="156">
        <f>sum(I227)</f>
        <v>16</v>
      </c>
      <c r="J226" s="156">
        <f>sum(J227)</f>
        <v>10</v>
      </c>
      <c r="K226" s="157">
        <f>sum(K227)</f>
        <v>265.25</v>
      </c>
      <c r="L226" s="156">
        <f>sum(L227)</f>
        <v>0</v>
      </c>
      <c r="M226" s="156">
        <f>sum(M227)</f>
        <v>0</v>
      </c>
      <c r="N226" s="156">
        <f>sum(N227)</f>
        <v>0</v>
      </c>
      <c r="O226" s="156">
        <f>sum(O227)</f>
        <v>0</v>
      </c>
      <c r="P226" s="156">
        <f>sum(P227)</f>
        <v>0</v>
      </c>
      <c r="Q226" s="157">
        <f>sum(Q227)</f>
        <v>0</v>
      </c>
      <c r="R226" s="158" t="s">
        <v>20</v>
      </c>
      <c r="S226" s="158" t="s">
        <v>20</v>
      </c>
      <c r="T226"/>
      <c r="U226"/>
    </row>
    <row r="227" spans="1:21">
      <c r="A227" s="161">
        <v>181</v>
      </c>
      <c r="B227" s="162" t="s">
        <v>869</v>
      </c>
      <c r="C227" s="163">
        <v>22</v>
      </c>
      <c r="D227" s="163">
        <v>11</v>
      </c>
      <c r="E227" s="164">
        <v>322.4</v>
      </c>
      <c r="F227" s="163">
        <v>10</v>
      </c>
      <c r="G227" s="163">
        <v>10</v>
      </c>
      <c r="H227" s="163">
        <v>0</v>
      </c>
      <c r="I227" s="163">
        <v>16</v>
      </c>
      <c r="J227" s="163">
        <v>10</v>
      </c>
      <c r="K227" s="164">
        <v>265.25</v>
      </c>
      <c r="L227" s="163">
        <v>0</v>
      </c>
      <c r="M227" s="163">
        <v>0</v>
      </c>
      <c r="N227" s="163">
        <v>0</v>
      </c>
      <c r="O227" s="163">
        <v>0</v>
      </c>
      <c r="P227" s="163">
        <v>0</v>
      </c>
      <c r="Q227" s="164">
        <v>0</v>
      </c>
      <c r="R227" s="161"/>
      <c r="S227" s="161"/>
      <c r="T227"/>
      <c r="U227"/>
    </row>
    <row r="228" spans="1:21">
      <c r="A228" s="151"/>
      <c r="B228" s="160" t="s">
        <v>668</v>
      </c>
      <c r="C228" s="156">
        <f>sum(C229:C231)</f>
        <v>64</v>
      </c>
      <c r="D228" s="156">
        <f>sum(D229:D231)</f>
        <v>24</v>
      </c>
      <c r="E228" s="157">
        <f>sum(E229:E231)</f>
        <v>972.6</v>
      </c>
      <c r="F228" s="156">
        <f>sum(F229:F231)</f>
        <v>10</v>
      </c>
      <c r="G228" s="156">
        <f>sum(G229:G231)</f>
        <v>10</v>
      </c>
      <c r="H228" s="156">
        <f>sum(H229:H231)</f>
        <v>0</v>
      </c>
      <c r="I228" s="156">
        <f>sum(I229:I231)</f>
        <v>22</v>
      </c>
      <c r="J228" s="156">
        <f>sum(J229:J231)</f>
        <v>10</v>
      </c>
      <c r="K228" s="157">
        <f>sum(K229:K231)</f>
        <v>420.54</v>
      </c>
      <c r="L228" s="156">
        <f>sum(L229:L231)</f>
        <v>0</v>
      </c>
      <c r="M228" s="156">
        <f>sum(M229:M231)</f>
        <v>0</v>
      </c>
      <c r="N228" s="156">
        <f>sum(N229:N231)</f>
        <v>0</v>
      </c>
      <c r="O228" s="156">
        <f>sum(O229:O231)</f>
        <v>0</v>
      </c>
      <c r="P228" s="156">
        <f>sum(P229:P231)</f>
        <v>0</v>
      </c>
      <c r="Q228" s="157">
        <f>sum(Q229:Q231)</f>
        <v>0</v>
      </c>
      <c r="R228" s="158" t="s">
        <v>20</v>
      </c>
      <c r="S228" s="158" t="s">
        <v>20</v>
      </c>
      <c r="T228"/>
      <c r="U228"/>
    </row>
    <row r="229" spans="1:21">
      <c r="A229" s="161">
        <v>182</v>
      </c>
      <c r="B229" s="162" t="s">
        <v>870</v>
      </c>
      <c r="C229" s="163">
        <v>5</v>
      </c>
      <c r="D229" s="163">
        <v>2</v>
      </c>
      <c r="E229" s="164">
        <v>101.1</v>
      </c>
      <c r="F229" s="163">
        <v>1</v>
      </c>
      <c r="G229" s="163">
        <v>1</v>
      </c>
      <c r="H229" s="163">
        <v>0</v>
      </c>
      <c r="I229" s="163">
        <v>2</v>
      </c>
      <c r="J229" s="163">
        <v>1</v>
      </c>
      <c r="K229" s="164">
        <v>50.6</v>
      </c>
      <c r="L229" s="163">
        <v>0</v>
      </c>
      <c r="M229" s="163">
        <v>0</v>
      </c>
      <c r="N229" s="163">
        <v>0</v>
      </c>
      <c r="O229" s="163">
        <v>0</v>
      </c>
      <c r="P229" s="163">
        <v>0</v>
      </c>
      <c r="Q229" s="164">
        <v>0</v>
      </c>
      <c r="R229" s="161"/>
      <c r="S229" s="161"/>
      <c r="T229"/>
      <c r="U229"/>
    </row>
    <row r="230" spans="1:21">
      <c r="A230" s="161">
        <v>183</v>
      </c>
      <c r="B230" s="162" t="s">
        <v>871</v>
      </c>
      <c r="C230" s="163">
        <v>29</v>
      </c>
      <c r="D230" s="163">
        <v>8</v>
      </c>
      <c r="E230" s="164">
        <v>388.7</v>
      </c>
      <c r="F230" s="163">
        <v>3</v>
      </c>
      <c r="G230" s="163">
        <v>3</v>
      </c>
      <c r="H230" s="163">
        <v>0</v>
      </c>
      <c r="I230" s="163">
        <v>10</v>
      </c>
      <c r="J230" s="163">
        <v>3</v>
      </c>
      <c r="K230" s="164">
        <v>147.5</v>
      </c>
      <c r="L230" s="163">
        <v>0</v>
      </c>
      <c r="M230" s="163">
        <v>0</v>
      </c>
      <c r="N230" s="163">
        <v>0</v>
      </c>
      <c r="O230" s="163">
        <v>0</v>
      </c>
      <c r="P230" s="163">
        <v>0</v>
      </c>
      <c r="Q230" s="164">
        <v>0</v>
      </c>
      <c r="R230" s="161"/>
      <c r="S230" s="161"/>
      <c r="T230"/>
      <c r="U230"/>
    </row>
    <row r="231" spans="1:21">
      <c r="A231" s="161">
        <v>184</v>
      </c>
      <c r="B231" s="162" t="s">
        <v>872</v>
      </c>
      <c r="C231" s="163">
        <v>30</v>
      </c>
      <c r="D231" s="163">
        <v>14</v>
      </c>
      <c r="E231" s="164">
        <v>482.8</v>
      </c>
      <c r="F231" s="163">
        <v>6</v>
      </c>
      <c r="G231" s="163">
        <v>6</v>
      </c>
      <c r="H231" s="163">
        <v>0</v>
      </c>
      <c r="I231" s="163">
        <v>10</v>
      </c>
      <c r="J231" s="163">
        <v>6</v>
      </c>
      <c r="K231" s="164">
        <v>222.44</v>
      </c>
      <c r="L231" s="163">
        <v>0</v>
      </c>
      <c r="M231" s="163">
        <v>0</v>
      </c>
      <c r="N231" s="163">
        <v>0</v>
      </c>
      <c r="O231" s="163">
        <v>0</v>
      </c>
      <c r="P231" s="163">
        <v>0</v>
      </c>
      <c r="Q231" s="164">
        <v>0</v>
      </c>
      <c r="R231" s="161"/>
      <c r="S231" s="161"/>
      <c r="T231"/>
      <c r="U231"/>
    </row>
    <row r="232" spans="1:21">
      <c r="A232" s="151"/>
      <c r="B232" s="160" t="s">
        <v>669</v>
      </c>
      <c r="C232" s="156">
        <f>sum(C233)</f>
        <v>9</v>
      </c>
      <c r="D232" s="156">
        <f>sum(D233)</f>
        <v>7</v>
      </c>
      <c r="E232" s="157">
        <f>sum(E233)</f>
        <v>194</v>
      </c>
      <c r="F232" s="156">
        <f>sum(F233)</f>
        <v>4</v>
      </c>
      <c r="G232" s="156">
        <f>sum(G233)</f>
        <v>4</v>
      </c>
      <c r="H232" s="156">
        <f>sum(H233)</f>
        <v>0</v>
      </c>
      <c r="I232" s="156">
        <f>sum(I233)</f>
        <v>4</v>
      </c>
      <c r="J232" s="156">
        <f>sum(J233)</f>
        <v>4</v>
      </c>
      <c r="K232" s="157">
        <f>sum(K233)</f>
        <v>110.1</v>
      </c>
      <c r="L232" s="156">
        <f>sum(L233)</f>
        <v>0</v>
      </c>
      <c r="M232" s="156">
        <f>sum(M233)</f>
        <v>0</v>
      </c>
      <c r="N232" s="156">
        <f>sum(N233)</f>
        <v>0</v>
      </c>
      <c r="O232" s="156">
        <f>sum(O233)</f>
        <v>0</v>
      </c>
      <c r="P232" s="156">
        <f>sum(P233)</f>
        <v>0</v>
      </c>
      <c r="Q232" s="157">
        <f>sum(Q233)</f>
        <v>0</v>
      </c>
      <c r="R232" s="158" t="s">
        <v>20</v>
      </c>
      <c r="S232" s="158" t="s">
        <v>20</v>
      </c>
      <c r="T232"/>
      <c r="U232"/>
    </row>
    <row r="233" spans="1:21">
      <c r="A233" s="161">
        <v>185</v>
      </c>
      <c r="B233" s="162" t="s">
        <v>873</v>
      </c>
      <c r="C233" s="163">
        <v>9</v>
      </c>
      <c r="D233" s="163">
        <v>7</v>
      </c>
      <c r="E233" s="164">
        <v>194</v>
      </c>
      <c r="F233" s="163">
        <v>4</v>
      </c>
      <c r="G233" s="163">
        <v>4</v>
      </c>
      <c r="H233" s="163">
        <v>0</v>
      </c>
      <c r="I233" s="163">
        <v>4</v>
      </c>
      <c r="J233" s="163">
        <v>4</v>
      </c>
      <c r="K233" s="164">
        <v>110.1</v>
      </c>
      <c r="L233" s="163">
        <v>0</v>
      </c>
      <c r="M233" s="163">
        <v>0</v>
      </c>
      <c r="N233" s="163">
        <v>0</v>
      </c>
      <c r="O233" s="163">
        <v>0</v>
      </c>
      <c r="P233" s="163">
        <v>0</v>
      </c>
      <c r="Q233" s="164">
        <v>0</v>
      </c>
      <c r="R233" s="161"/>
      <c r="S233" s="161"/>
      <c r="T233"/>
      <c r="U233"/>
    </row>
    <row r="234" spans="1:21">
      <c r="A234" s="151"/>
      <c r="B234" s="160" t="s">
        <v>670</v>
      </c>
      <c r="C234" s="156">
        <f>sum(C235:C237)</f>
        <v>12</v>
      </c>
      <c r="D234" s="156">
        <f>sum(D235:D237)</f>
        <v>5</v>
      </c>
      <c r="E234" s="157">
        <f>sum(E235:E237)</f>
        <v>193</v>
      </c>
      <c r="F234" s="156">
        <f>sum(F235:F237)</f>
        <v>3</v>
      </c>
      <c r="G234" s="156">
        <f>sum(G235:G237)</f>
        <v>3</v>
      </c>
      <c r="H234" s="156">
        <f>sum(H235:H237)</f>
        <v>0</v>
      </c>
      <c r="I234" s="156">
        <f>sum(I235:I237)</f>
        <v>10</v>
      </c>
      <c r="J234" s="156">
        <f>sum(J235:J237)</f>
        <v>3</v>
      </c>
      <c r="K234" s="157">
        <f>sum(K235:K237)</f>
        <v>105</v>
      </c>
      <c r="L234" s="156">
        <f>sum(L235:L237)</f>
        <v>0</v>
      </c>
      <c r="M234" s="156">
        <f>sum(M235:M237)</f>
        <v>0</v>
      </c>
      <c r="N234" s="156">
        <f>sum(N235:N237)</f>
        <v>0</v>
      </c>
      <c r="O234" s="156">
        <f>sum(O235:O237)</f>
        <v>0</v>
      </c>
      <c r="P234" s="156">
        <f>sum(P235:P237)</f>
        <v>0</v>
      </c>
      <c r="Q234" s="157">
        <f>sum(Q235:Q237)</f>
        <v>0</v>
      </c>
      <c r="R234" s="158" t="s">
        <v>20</v>
      </c>
      <c r="S234" s="158" t="s">
        <v>20</v>
      </c>
      <c r="T234"/>
      <c r="U234"/>
    </row>
    <row r="235" spans="1:21">
      <c r="A235" s="161">
        <v>186</v>
      </c>
      <c r="B235" s="162" t="s">
        <v>874</v>
      </c>
      <c r="C235" s="163">
        <v>1</v>
      </c>
      <c r="D235" s="163">
        <v>1</v>
      </c>
      <c r="E235" s="164">
        <v>50.3</v>
      </c>
      <c r="F235" s="163">
        <v>0</v>
      </c>
      <c r="G235" s="163">
        <v>0</v>
      </c>
      <c r="H235" s="163">
        <v>0</v>
      </c>
      <c r="I235" s="163">
        <v>0</v>
      </c>
      <c r="J235" s="163">
        <v>0</v>
      </c>
      <c r="K235" s="164">
        <v>0</v>
      </c>
      <c r="L235" s="163">
        <v>0</v>
      </c>
      <c r="M235" s="163">
        <v>0</v>
      </c>
      <c r="N235" s="163">
        <v>0</v>
      </c>
      <c r="O235" s="163">
        <v>0</v>
      </c>
      <c r="P235" s="163">
        <v>0</v>
      </c>
      <c r="Q235" s="164">
        <v>0</v>
      </c>
      <c r="R235" s="161"/>
      <c r="S235" s="161"/>
      <c r="T235"/>
      <c r="U235"/>
    </row>
    <row r="236" spans="1:21">
      <c r="A236" s="161">
        <v>187</v>
      </c>
      <c r="B236" s="162" t="s">
        <v>875</v>
      </c>
      <c r="C236" s="163">
        <v>5</v>
      </c>
      <c r="D236" s="163">
        <v>3</v>
      </c>
      <c r="E236" s="164">
        <v>114</v>
      </c>
      <c r="F236" s="163">
        <v>2</v>
      </c>
      <c r="G236" s="163">
        <v>2</v>
      </c>
      <c r="H236" s="163">
        <v>0</v>
      </c>
      <c r="I236" s="163">
        <v>4</v>
      </c>
      <c r="J236" s="163">
        <v>2</v>
      </c>
      <c r="K236" s="164">
        <v>76.3</v>
      </c>
      <c r="L236" s="163">
        <v>0</v>
      </c>
      <c r="M236" s="163">
        <v>0</v>
      </c>
      <c r="N236" s="163">
        <v>0</v>
      </c>
      <c r="O236" s="163">
        <v>0</v>
      </c>
      <c r="P236" s="163">
        <v>0</v>
      </c>
      <c r="Q236" s="164">
        <v>0</v>
      </c>
      <c r="R236" s="161"/>
      <c r="S236" s="161"/>
      <c r="T236"/>
      <c r="U236"/>
    </row>
    <row r="237" spans="1:21">
      <c r="A237" s="161">
        <v>188</v>
      </c>
      <c r="B237" s="162" t="s">
        <v>876</v>
      </c>
      <c r="C237" s="163">
        <v>6</v>
      </c>
      <c r="D237" s="163">
        <v>1</v>
      </c>
      <c r="E237" s="164">
        <v>28.7</v>
      </c>
      <c r="F237" s="163">
        <v>1</v>
      </c>
      <c r="G237" s="163">
        <v>1</v>
      </c>
      <c r="H237" s="163">
        <v>0</v>
      </c>
      <c r="I237" s="163">
        <v>6</v>
      </c>
      <c r="J237" s="163">
        <v>1</v>
      </c>
      <c r="K237" s="164">
        <v>28.7</v>
      </c>
      <c r="L237" s="163">
        <v>0</v>
      </c>
      <c r="M237" s="163">
        <v>0</v>
      </c>
      <c r="N237" s="163">
        <v>0</v>
      </c>
      <c r="O237" s="163">
        <v>0</v>
      </c>
      <c r="P237" s="163">
        <v>0</v>
      </c>
      <c r="Q237" s="164">
        <v>0</v>
      </c>
      <c r="R237" s="161" t="s">
        <v>693</v>
      </c>
      <c r="S237" s="161"/>
      <c r="T237"/>
      <c r="U237"/>
    </row>
    <row r="238" spans="1:21">
      <c r="A238" s="151"/>
      <c r="B238" s="160" t="s">
        <v>671</v>
      </c>
      <c r="C238" s="156">
        <f>sum(C239:C243)</f>
        <v>51</v>
      </c>
      <c r="D238" s="156">
        <f>sum(D239:D243)</f>
        <v>17</v>
      </c>
      <c r="E238" s="157">
        <f>sum(E239:E243)</f>
        <v>656.1</v>
      </c>
      <c r="F238" s="156">
        <f>sum(F239:F243)</f>
        <v>5</v>
      </c>
      <c r="G238" s="156">
        <f>sum(G239:G243)</f>
        <v>5</v>
      </c>
      <c r="H238" s="156">
        <f>sum(H239:H243)</f>
        <v>0</v>
      </c>
      <c r="I238" s="156">
        <f>sum(I239:I243)</f>
        <v>18</v>
      </c>
      <c r="J238" s="156">
        <f>sum(J239:J243)</f>
        <v>5</v>
      </c>
      <c r="K238" s="157">
        <f>sum(K239:K243)</f>
        <v>169.2</v>
      </c>
      <c r="L238" s="156">
        <f>sum(L239:L243)</f>
        <v>0</v>
      </c>
      <c r="M238" s="156">
        <f>sum(M239:M243)</f>
        <v>0</v>
      </c>
      <c r="N238" s="156">
        <f>sum(N239:N243)</f>
        <v>0</v>
      </c>
      <c r="O238" s="156">
        <f>sum(O239:O243)</f>
        <v>0</v>
      </c>
      <c r="P238" s="156">
        <f>sum(P239:P243)</f>
        <v>0</v>
      </c>
      <c r="Q238" s="157">
        <f>sum(Q239:Q243)</f>
        <v>0</v>
      </c>
      <c r="R238" s="158" t="s">
        <v>20</v>
      </c>
      <c r="S238" s="158" t="s">
        <v>20</v>
      </c>
      <c r="T238"/>
      <c r="U238"/>
    </row>
    <row r="239" spans="1:21">
      <c r="A239" s="161">
        <v>189</v>
      </c>
      <c r="B239" s="162" t="s">
        <v>877</v>
      </c>
      <c r="C239" s="163">
        <v>16</v>
      </c>
      <c r="D239" s="163">
        <v>4</v>
      </c>
      <c r="E239" s="164">
        <v>185</v>
      </c>
      <c r="F239" s="163">
        <v>0</v>
      </c>
      <c r="G239" s="163">
        <v>0</v>
      </c>
      <c r="H239" s="163">
        <v>0</v>
      </c>
      <c r="I239" s="163">
        <v>0</v>
      </c>
      <c r="J239" s="163">
        <v>0</v>
      </c>
      <c r="K239" s="164">
        <v>0</v>
      </c>
      <c r="L239" s="163">
        <v>0</v>
      </c>
      <c r="M239" s="163">
        <v>0</v>
      </c>
      <c r="N239" s="163">
        <v>0</v>
      </c>
      <c r="O239" s="163">
        <v>0</v>
      </c>
      <c r="P239" s="163">
        <v>0</v>
      </c>
      <c r="Q239" s="164">
        <v>0</v>
      </c>
      <c r="R239" s="161"/>
      <c r="S239" s="161"/>
      <c r="T239"/>
      <c r="U239"/>
    </row>
    <row r="240" spans="1:21">
      <c r="A240" s="161">
        <v>190</v>
      </c>
      <c r="B240" s="162" t="s">
        <v>878</v>
      </c>
      <c r="C240" s="163">
        <v>7</v>
      </c>
      <c r="D240" s="163">
        <v>3</v>
      </c>
      <c r="E240" s="164">
        <v>140.4</v>
      </c>
      <c r="F240" s="163">
        <v>1</v>
      </c>
      <c r="G240" s="163">
        <v>1</v>
      </c>
      <c r="H240" s="163">
        <v>0</v>
      </c>
      <c r="I240" s="163">
        <v>3</v>
      </c>
      <c r="J240" s="163">
        <v>1</v>
      </c>
      <c r="K240" s="164">
        <v>38.9</v>
      </c>
      <c r="L240" s="163">
        <v>0</v>
      </c>
      <c r="M240" s="163">
        <v>0</v>
      </c>
      <c r="N240" s="163">
        <v>0</v>
      </c>
      <c r="O240" s="163">
        <v>0</v>
      </c>
      <c r="P240" s="163">
        <v>0</v>
      </c>
      <c r="Q240" s="164">
        <v>0</v>
      </c>
      <c r="R240" s="161"/>
      <c r="S240" s="161"/>
      <c r="T240"/>
      <c r="U240"/>
    </row>
    <row r="241" spans="1:21">
      <c r="A241" s="161">
        <v>191</v>
      </c>
      <c r="B241" s="162" t="s">
        <v>879</v>
      </c>
      <c r="C241" s="163">
        <v>15</v>
      </c>
      <c r="D241" s="163">
        <v>4</v>
      </c>
      <c r="E241" s="164">
        <v>130.3</v>
      </c>
      <c r="F241" s="163">
        <v>4</v>
      </c>
      <c r="G241" s="163">
        <v>4</v>
      </c>
      <c r="H241" s="163">
        <v>0</v>
      </c>
      <c r="I241" s="163">
        <v>15</v>
      </c>
      <c r="J241" s="163">
        <v>4</v>
      </c>
      <c r="K241" s="164">
        <v>130.3</v>
      </c>
      <c r="L241" s="163">
        <v>0</v>
      </c>
      <c r="M241" s="163">
        <v>0</v>
      </c>
      <c r="N241" s="163">
        <v>0</v>
      </c>
      <c r="O241" s="163">
        <v>0</v>
      </c>
      <c r="P241" s="163">
        <v>0</v>
      </c>
      <c r="Q241" s="164">
        <v>0</v>
      </c>
      <c r="R241" s="161" t="s">
        <v>277</v>
      </c>
      <c r="S241" s="161"/>
      <c r="T241"/>
      <c r="U241"/>
    </row>
    <row r="242" spans="1:21">
      <c r="A242" s="161">
        <v>192</v>
      </c>
      <c r="B242" s="162" t="s">
        <v>880</v>
      </c>
      <c r="C242" s="163">
        <v>3</v>
      </c>
      <c r="D242" s="163">
        <v>3</v>
      </c>
      <c r="E242" s="164">
        <v>94.2</v>
      </c>
      <c r="F242" s="163">
        <v>0</v>
      </c>
      <c r="G242" s="163">
        <v>0</v>
      </c>
      <c r="H242" s="163">
        <v>0</v>
      </c>
      <c r="I242" s="163">
        <v>0</v>
      </c>
      <c r="J242" s="163">
        <v>0</v>
      </c>
      <c r="K242" s="164">
        <v>0</v>
      </c>
      <c r="L242" s="163">
        <v>0</v>
      </c>
      <c r="M242" s="163">
        <v>0</v>
      </c>
      <c r="N242" s="163">
        <v>0</v>
      </c>
      <c r="O242" s="163">
        <v>0</v>
      </c>
      <c r="P242" s="163">
        <v>0</v>
      </c>
      <c r="Q242" s="164">
        <v>0</v>
      </c>
      <c r="R242" s="161"/>
      <c r="S242" s="161"/>
      <c r="T242"/>
      <c r="U242"/>
    </row>
    <row r="243" spans="1:21">
      <c r="A243" s="161">
        <v>193</v>
      </c>
      <c r="B243" s="162" t="s">
        <v>881</v>
      </c>
      <c r="C243" s="163">
        <v>10</v>
      </c>
      <c r="D243" s="163">
        <v>3</v>
      </c>
      <c r="E243" s="164">
        <v>106.2</v>
      </c>
      <c r="F243" s="163">
        <v>0</v>
      </c>
      <c r="G243" s="163">
        <v>0</v>
      </c>
      <c r="H243" s="163">
        <v>0</v>
      </c>
      <c r="I243" s="163">
        <v>0</v>
      </c>
      <c r="J243" s="163">
        <v>0</v>
      </c>
      <c r="K243" s="164">
        <v>0</v>
      </c>
      <c r="L243" s="163">
        <v>0</v>
      </c>
      <c r="M243" s="163">
        <v>0</v>
      </c>
      <c r="N243" s="163">
        <v>0</v>
      </c>
      <c r="O243" s="163">
        <v>0</v>
      </c>
      <c r="P243" s="163">
        <v>0</v>
      </c>
      <c r="Q243" s="164">
        <v>0</v>
      </c>
      <c r="R243" s="161"/>
      <c r="S243" s="161"/>
      <c r="T243"/>
      <c r="U243"/>
    </row>
    <row r="244" spans="1:21">
      <c r="A244" s="151"/>
      <c r="B244" s="160" t="s">
        <v>672</v>
      </c>
      <c r="C244" s="156">
        <f>sum(C245:C251)</f>
        <v>92</v>
      </c>
      <c r="D244" s="156">
        <f>sum(D245:D251)</f>
        <v>37</v>
      </c>
      <c r="E244" s="157">
        <f>sum(E245:E251)</f>
        <v>1683.3</v>
      </c>
      <c r="F244" s="156">
        <f>sum(F245:F251)</f>
        <v>19</v>
      </c>
      <c r="G244" s="156">
        <f>sum(G245:G251)</f>
        <v>17</v>
      </c>
      <c r="H244" s="156">
        <f>sum(H245:H251)</f>
        <v>0</v>
      </c>
      <c r="I244" s="156">
        <f>sum(I245:I251)</f>
        <v>40</v>
      </c>
      <c r="J244" s="156">
        <f>sum(J245:J251)</f>
        <v>19</v>
      </c>
      <c r="K244" s="157">
        <f>sum(K245:K251)</f>
        <v>892.4</v>
      </c>
      <c r="L244" s="156">
        <f>sum(L245:L251)</f>
        <v>0</v>
      </c>
      <c r="M244" s="156">
        <f>sum(M245:M251)</f>
        <v>0</v>
      </c>
      <c r="N244" s="156">
        <f>sum(N245:N251)</f>
        <v>0</v>
      </c>
      <c r="O244" s="156">
        <f>sum(O245:O251)</f>
        <v>0</v>
      </c>
      <c r="P244" s="156">
        <f>sum(P245:P251)</f>
        <v>0</v>
      </c>
      <c r="Q244" s="157">
        <f>sum(Q245:Q251)</f>
        <v>0</v>
      </c>
      <c r="R244" s="158" t="s">
        <v>20</v>
      </c>
      <c r="S244" s="158" t="s">
        <v>20</v>
      </c>
      <c r="T244"/>
      <c r="U244"/>
    </row>
    <row r="245" spans="1:21">
      <c r="A245" s="161">
        <v>194</v>
      </c>
      <c r="B245" s="162" t="s">
        <v>882</v>
      </c>
      <c r="C245" s="163">
        <v>2</v>
      </c>
      <c r="D245" s="163">
        <v>2</v>
      </c>
      <c r="E245" s="164">
        <v>92.3</v>
      </c>
      <c r="F245" s="163">
        <v>2</v>
      </c>
      <c r="G245" s="163">
        <v>2</v>
      </c>
      <c r="H245" s="163">
        <v>0</v>
      </c>
      <c r="I245" s="163">
        <v>2</v>
      </c>
      <c r="J245" s="163">
        <v>2</v>
      </c>
      <c r="K245" s="164">
        <v>92.3</v>
      </c>
      <c r="L245" s="163">
        <v>0</v>
      </c>
      <c r="M245" s="163">
        <v>0</v>
      </c>
      <c r="N245" s="163">
        <v>0</v>
      </c>
      <c r="O245" s="163">
        <v>0</v>
      </c>
      <c r="P245" s="163">
        <v>0</v>
      </c>
      <c r="Q245" s="164">
        <v>0</v>
      </c>
      <c r="R245" s="161" t="s">
        <v>133</v>
      </c>
      <c r="S245" s="161"/>
      <c r="T245"/>
      <c r="U245"/>
    </row>
    <row r="246" spans="1:21">
      <c r="A246" s="161">
        <v>195</v>
      </c>
      <c r="B246" s="162" t="s">
        <v>883</v>
      </c>
      <c r="C246" s="163">
        <v>34</v>
      </c>
      <c r="D246" s="163">
        <v>10</v>
      </c>
      <c r="E246" s="164">
        <v>513.9</v>
      </c>
      <c r="F246" s="163">
        <v>3</v>
      </c>
      <c r="G246" s="163">
        <v>3</v>
      </c>
      <c r="H246" s="163">
        <v>0</v>
      </c>
      <c r="I246" s="163">
        <v>9</v>
      </c>
      <c r="J246" s="163">
        <v>3</v>
      </c>
      <c r="K246" s="164">
        <v>147</v>
      </c>
      <c r="L246" s="163">
        <v>0</v>
      </c>
      <c r="M246" s="163">
        <v>0</v>
      </c>
      <c r="N246" s="163">
        <v>0</v>
      </c>
      <c r="O246" s="163">
        <v>0</v>
      </c>
      <c r="P246" s="163">
        <v>0</v>
      </c>
      <c r="Q246" s="164">
        <v>0</v>
      </c>
      <c r="R246" s="161"/>
      <c r="S246" s="161"/>
      <c r="T246"/>
      <c r="U246"/>
    </row>
    <row r="247" spans="1:21">
      <c r="A247" s="161">
        <v>196</v>
      </c>
      <c r="B247" s="162" t="s">
        <v>884</v>
      </c>
      <c r="C247" s="163">
        <v>14</v>
      </c>
      <c r="D247" s="163">
        <v>6</v>
      </c>
      <c r="E247" s="164">
        <v>204.1</v>
      </c>
      <c r="F247" s="163">
        <v>0</v>
      </c>
      <c r="G247" s="163">
        <v>0</v>
      </c>
      <c r="H247" s="163">
        <v>0</v>
      </c>
      <c r="I247" s="163">
        <v>0</v>
      </c>
      <c r="J247" s="163">
        <v>0</v>
      </c>
      <c r="K247" s="164">
        <v>0</v>
      </c>
      <c r="L247" s="163">
        <v>0</v>
      </c>
      <c r="M247" s="163">
        <v>0</v>
      </c>
      <c r="N247" s="163">
        <v>0</v>
      </c>
      <c r="O247" s="163">
        <v>0</v>
      </c>
      <c r="P247" s="163">
        <v>0</v>
      </c>
      <c r="Q247" s="164">
        <v>0</v>
      </c>
      <c r="R247" s="161"/>
      <c r="S247" s="161"/>
      <c r="T247"/>
      <c r="U247"/>
    </row>
    <row r="248" spans="1:21">
      <c r="A248" s="161">
        <v>197</v>
      </c>
      <c r="B248" s="162" t="s">
        <v>885</v>
      </c>
      <c r="C248" s="163">
        <v>17</v>
      </c>
      <c r="D248" s="163">
        <v>7</v>
      </c>
      <c r="E248" s="164">
        <v>315.7</v>
      </c>
      <c r="F248" s="163">
        <v>4</v>
      </c>
      <c r="G248" s="163">
        <v>4</v>
      </c>
      <c r="H248" s="163">
        <v>0</v>
      </c>
      <c r="I248" s="163">
        <v>8</v>
      </c>
      <c r="J248" s="163">
        <v>4</v>
      </c>
      <c r="K248" s="164">
        <v>186.7</v>
      </c>
      <c r="L248" s="163">
        <v>0</v>
      </c>
      <c r="M248" s="163">
        <v>0</v>
      </c>
      <c r="N248" s="163">
        <v>0</v>
      </c>
      <c r="O248" s="163">
        <v>0</v>
      </c>
      <c r="P248" s="163">
        <v>0</v>
      </c>
      <c r="Q248" s="164">
        <v>0</v>
      </c>
      <c r="R248" s="161"/>
      <c r="S248" s="161"/>
      <c r="T248"/>
      <c r="U248"/>
    </row>
    <row r="249" spans="1:21">
      <c r="A249" s="161">
        <v>198</v>
      </c>
      <c r="B249" s="162" t="s">
        <v>886</v>
      </c>
      <c r="C249" s="163">
        <v>20</v>
      </c>
      <c r="D249" s="163">
        <v>10</v>
      </c>
      <c r="E249" s="164">
        <v>461.7</v>
      </c>
      <c r="F249" s="163">
        <v>8</v>
      </c>
      <c r="G249" s="163">
        <v>6</v>
      </c>
      <c r="H249" s="163">
        <v>0</v>
      </c>
      <c r="I249" s="163">
        <v>16</v>
      </c>
      <c r="J249" s="163">
        <v>8</v>
      </c>
      <c r="K249" s="164">
        <v>370.8</v>
      </c>
      <c r="L249" s="163">
        <v>0</v>
      </c>
      <c r="M249" s="163">
        <v>0</v>
      </c>
      <c r="N249" s="163">
        <v>0</v>
      </c>
      <c r="O249" s="163">
        <v>0</v>
      </c>
      <c r="P249" s="163">
        <v>0</v>
      </c>
      <c r="Q249" s="164">
        <v>0</v>
      </c>
      <c r="R249" s="161"/>
      <c r="S249" s="161"/>
      <c r="T249"/>
      <c r="U249"/>
    </row>
    <row r="250" spans="1:21">
      <c r="A250" s="161">
        <v>199</v>
      </c>
      <c r="B250" s="162" t="s">
        <v>887</v>
      </c>
      <c r="C250" s="163">
        <v>1</v>
      </c>
      <c r="D250" s="163">
        <v>1</v>
      </c>
      <c r="E250" s="164">
        <v>52.8</v>
      </c>
      <c r="F250" s="163">
        <v>1</v>
      </c>
      <c r="G250" s="163">
        <v>1</v>
      </c>
      <c r="H250" s="163">
        <v>0</v>
      </c>
      <c r="I250" s="163">
        <v>1</v>
      </c>
      <c r="J250" s="163">
        <v>1</v>
      </c>
      <c r="K250" s="164">
        <v>52.8</v>
      </c>
      <c r="L250" s="163">
        <v>0</v>
      </c>
      <c r="M250" s="163">
        <v>0</v>
      </c>
      <c r="N250" s="163">
        <v>0</v>
      </c>
      <c r="O250" s="163">
        <v>0</v>
      </c>
      <c r="P250" s="163">
        <v>0</v>
      </c>
      <c r="Q250" s="164">
        <v>0</v>
      </c>
      <c r="R250" s="161" t="s">
        <v>254</v>
      </c>
      <c r="S250" s="161"/>
      <c r="T250"/>
      <c r="U250"/>
    </row>
    <row r="251" spans="1:21">
      <c r="A251" s="161">
        <v>200</v>
      </c>
      <c r="B251" s="162" t="s">
        <v>888</v>
      </c>
      <c r="C251" s="163">
        <v>4</v>
      </c>
      <c r="D251" s="163">
        <v>1</v>
      </c>
      <c r="E251" s="164">
        <v>42.8</v>
      </c>
      <c r="F251" s="163">
        <v>1</v>
      </c>
      <c r="G251" s="163">
        <v>1</v>
      </c>
      <c r="H251" s="163">
        <v>0</v>
      </c>
      <c r="I251" s="163">
        <v>4</v>
      </c>
      <c r="J251" s="163">
        <v>1</v>
      </c>
      <c r="K251" s="164">
        <v>42.8</v>
      </c>
      <c r="L251" s="163">
        <v>0</v>
      </c>
      <c r="M251" s="163">
        <v>0</v>
      </c>
      <c r="N251" s="163">
        <v>0</v>
      </c>
      <c r="O251" s="163">
        <v>0</v>
      </c>
      <c r="P251" s="163">
        <v>0</v>
      </c>
      <c r="Q251" s="164">
        <v>0</v>
      </c>
      <c r="R251" s="161" t="s">
        <v>254</v>
      </c>
      <c r="S251" s="161"/>
      <c r="T251"/>
      <c r="U251"/>
    </row>
    <row r="252" spans="1:21">
      <c r="A252" s="151"/>
      <c r="B252" s="160" t="s">
        <v>673</v>
      </c>
      <c r="C252" s="156">
        <f>sum(C253:C254)</f>
        <v>34</v>
      </c>
      <c r="D252" s="156">
        <f>sum(D253:D254)</f>
        <v>9</v>
      </c>
      <c r="E252" s="157">
        <f>sum(E253:E254)</f>
        <v>389.2</v>
      </c>
      <c r="F252" s="156">
        <f>sum(F253:F254)</f>
        <v>4</v>
      </c>
      <c r="G252" s="156">
        <f>sum(G253:G254)</f>
        <v>3</v>
      </c>
      <c r="H252" s="156">
        <f>sum(H253:H254)</f>
        <v>0</v>
      </c>
      <c r="I252" s="156">
        <f>sum(I253:I254)</f>
        <v>21</v>
      </c>
      <c r="J252" s="156">
        <f>sum(J253:J254)</f>
        <v>4</v>
      </c>
      <c r="K252" s="157">
        <f>sum(K253:K254)</f>
        <v>220.2</v>
      </c>
      <c r="L252" s="156">
        <f>sum(L253:L254)</f>
        <v>0</v>
      </c>
      <c r="M252" s="156">
        <f>sum(M253:M254)</f>
        <v>0</v>
      </c>
      <c r="N252" s="156">
        <f>sum(N253:N254)</f>
        <v>0</v>
      </c>
      <c r="O252" s="156">
        <f>sum(O253:O254)</f>
        <v>0</v>
      </c>
      <c r="P252" s="156">
        <f>sum(P253:P254)</f>
        <v>0</v>
      </c>
      <c r="Q252" s="157">
        <f>sum(Q253:Q254)</f>
        <v>0</v>
      </c>
      <c r="R252" s="158" t="s">
        <v>20</v>
      </c>
      <c r="S252" s="158" t="s">
        <v>20</v>
      </c>
      <c r="T252"/>
      <c r="U252"/>
    </row>
    <row r="253" spans="1:21">
      <c r="A253" s="161">
        <v>201</v>
      </c>
      <c r="B253" s="162" t="s">
        <v>889</v>
      </c>
      <c r="C253" s="163">
        <v>33</v>
      </c>
      <c r="D253" s="163">
        <v>8</v>
      </c>
      <c r="E253" s="164">
        <v>379.5</v>
      </c>
      <c r="F253" s="163">
        <v>4</v>
      </c>
      <c r="G253" s="163">
        <v>3</v>
      </c>
      <c r="H253" s="163">
        <v>0</v>
      </c>
      <c r="I253" s="163">
        <v>21</v>
      </c>
      <c r="J253" s="163">
        <v>4</v>
      </c>
      <c r="K253" s="164">
        <v>220.2</v>
      </c>
      <c r="L253" s="163">
        <v>0</v>
      </c>
      <c r="M253" s="163">
        <v>0</v>
      </c>
      <c r="N253" s="163">
        <v>0</v>
      </c>
      <c r="O253" s="163">
        <v>0</v>
      </c>
      <c r="P253" s="163">
        <v>0</v>
      </c>
      <c r="Q253" s="164">
        <v>0</v>
      </c>
      <c r="R253" s="161"/>
      <c r="S253" s="161"/>
      <c r="T253"/>
      <c r="U253"/>
    </row>
    <row r="254" spans="1:21">
      <c r="A254" s="161">
        <v>202</v>
      </c>
      <c r="B254" s="162" t="s">
        <v>890</v>
      </c>
      <c r="C254" s="163">
        <v>1</v>
      </c>
      <c r="D254" s="163">
        <v>1</v>
      </c>
      <c r="E254" s="164">
        <v>9.7</v>
      </c>
      <c r="F254" s="163">
        <v>0</v>
      </c>
      <c r="G254" s="163">
        <v>0</v>
      </c>
      <c r="H254" s="163">
        <v>0</v>
      </c>
      <c r="I254" s="163">
        <v>0</v>
      </c>
      <c r="J254" s="163">
        <v>0</v>
      </c>
      <c r="K254" s="164">
        <v>0</v>
      </c>
      <c r="L254" s="163">
        <v>0</v>
      </c>
      <c r="M254" s="163">
        <v>0</v>
      </c>
      <c r="N254" s="163">
        <v>0</v>
      </c>
      <c r="O254" s="163">
        <v>0</v>
      </c>
      <c r="P254" s="163">
        <v>0</v>
      </c>
      <c r="Q254" s="164">
        <v>0</v>
      </c>
      <c r="R254" s="161"/>
      <c r="S254" s="161"/>
      <c r="T254"/>
      <c r="U254"/>
    </row>
    <row r="255" spans="1:21">
      <c r="A255" s="151"/>
      <c r="B255" s="160" t="s">
        <v>674</v>
      </c>
      <c r="C255" s="156">
        <f>sum(C256:C257)</f>
        <v>24</v>
      </c>
      <c r="D255" s="156">
        <f>sum(D256:D257)</f>
        <v>14</v>
      </c>
      <c r="E255" s="157">
        <f>sum(E256:E257)</f>
        <v>520.4</v>
      </c>
      <c r="F255" s="156">
        <f>sum(F256:F257)</f>
        <v>6</v>
      </c>
      <c r="G255" s="156">
        <f>sum(G256:G257)</f>
        <v>6</v>
      </c>
      <c r="H255" s="156">
        <f>sum(H256:H257)</f>
        <v>0</v>
      </c>
      <c r="I255" s="156">
        <f>sum(I256:I257)</f>
        <v>10</v>
      </c>
      <c r="J255" s="156">
        <f>sum(J256:J257)</f>
        <v>6</v>
      </c>
      <c r="K255" s="157">
        <f>sum(K256:K257)</f>
        <v>196.4</v>
      </c>
      <c r="L255" s="156">
        <f>sum(L256:L257)</f>
        <v>0</v>
      </c>
      <c r="M255" s="156">
        <f>sum(M256:M257)</f>
        <v>0</v>
      </c>
      <c r="N255" s="156">
        <f>sum(N256:N257)</f>
        <v>0</v>
      </c>
      <c r="O255" s="156">
        <f>sum(O256:O257)</f>
        <v>0</v>
      </c>
      <c r="P255" s="156">
        <f>sum(P256:P257)</f>
        <v>0</v>
      </c>
      <c r="Q255" s="157">
        <f>sum(Q256:Q257)</f>
        <v>0</v>
      </c>
      <c r="R255" s="158" t="s">
        <v>20</v>
      </c>
      <c r="S255" s="158" t="s">
        <v>20</v>
      </c>
      <c r="T255"/>
      <c r="U255"/>
    </row>
    <row r="256" spans="1:21">
      <c r="A256" s="161">
        <v>203</v>
      </c>
      <c r="B256" s="162" t="s">
        <v>891</v>
      </c>
      <c r="C256" s="163">
        <v>7</v>
      </c>
      <c r="D256" s="163">
        <v>4</v>
      </c>
      <c r="E256" s="164">
        <v>199.5</v>
      </c>
      <c r="F256" s="163">
        <v>0</v>
      </c>
      <c r="G256" s="163">
        <v>0</v>
      </c>
      <c r="H256" s="163">
        <v>0</v>
      </c>
      <c r="I256" s="163">
        <v>0</v>
      </c>
      <c r="J256" s="163">
        <v>0</v>
      </c>
      <c r="K256" s="164">
        <v>0</v>
      </c>
      <c r="L256" s="163">
        <v>0</v>
      </c>
      <c r="M256" s="163">
        <v>0</v>
      </c>
      <c r="N256" s="163">
        <v>0</v>
      </c>
      <c r="O256" s="163">
        <v>0</v>
      </c>
      <c r="P256" s="163">
        <v>0</v>
      </c>
      <c r="Q256" s="164">
        <v>0</v>
      </c>
      <c r="R256" s="161"/>
      <c r="S256" s="161"/>
      <c r="T256"/>
      <c r="U256"/>
    </row>
    <row r="257" spans="1:21">
      <c r="A257" s="161">
        <v>204</v>
      </c>
      <c r="B257" s="162" t="s">
        <v>892</v>
      </c>
      <c r="C257" s="163">
        <v>17</v>
      </c>
      <c r="D257" s="163">
        <v>10</v>
      </c>
      <c r="E257" s="164">
        <v>320.9</v>
      </c>
      <c r="F257" s="163">
        <v>6</v>
      </c>
      <c r="G257" s="163">
        <v>6</v>
      </c>
      <c r="H257" s="163">
        <v>0</v>
      </c>
      <c r="I257" s="163">
        <v>10</v>
      </c>
      <c r="J257" s="163">
        <v>6</v>
      </c>
      <c r="K257" s="164">
        <v>196.4</v>
      </c>
      <c r="L257" s="163">
        <v>0</v>
      </c>
      <c r="M257" s="163">
        <v>0</v>
      </c>
      <c r="N257" s="163">
        <v>0</v>
      </c>
      <c r="O257" s="163">
        <v>0</v>
      </c>
      <c r="P257" s="163">
        <v>0</v>
      </c>
      <c r="Q257" s="164">
        <v>0</v>
      </c>
      <c r="R257" s="161"/>
      <c r="S257" s="161"/>
      <c r="T257"/>
      <c r="U257"/>
    </row>
    <row r="258" spans="1:2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</row>
    <row r="259" spans="1:21" customHeight="1" ht="18.75">
      <c r="A259" s="165" t="s">
        <v>34</v>
      </c>
      <c r="B259" s="165"/>
      <c r="C259" s="165"/>
      <c r="D259" s="165"/>
      <c r="E259" s="165"/>
      <c r="F259" s="165"/>
      <c r="G259" s="165"/>
      <c r="H259" s="165"/>
      <c r="I259" s="165"/>
      <c r="J259" s="166"/>
      <c r="K259" s="166"/>
      <c r="L259" s="166"/>
      <c r="M259" s="166"/>
      <c r="N259" s="166"/>
      <c r="O259" s="166"/>
      <c r="P259" s="139"/>
      <c r="Q259" s="139"/>
      <c r="R259" s="167"/>
      <c r="S259" s="167"/>
      <c r="T259"/>
      <c r="U259"/>
    </row>
    <row r="260" spans="1:21" customHeight="1" ht="18.75">
      <c r="A260" s="165"/>
      <c r="B260" s="165"/>
      <c r="C260" s="165"/>
      <c r="D260" s="165"/>
      <c r="E260" s="165"/>
      <c r="F260" s="165"/>
      <c r="G260" s="165"/>
      <c r="H260" s="165"/>
      <c r="I260" s="165"/>
      <c r="J260" s="168"/>
      <c r="K260" s="168"/>
      <c r="L260" s="168"/>
      <c r="M260" s="168"/>
      <c r="N260" s="168"/>
      <c r="O260" s="168"/>
      <c r="P260" s="169"/>
      <c r="Q260" s="170" t="s">
        <v>35</v>
      </c>
      <c r="R260" s="170"/>
      <c r="S260" s="170"/>
      <c r="T260"/>
      <c r="U260"/>
    </row>
    <row r="261" spans="1:21" customHeight="1" ht="15.75">
      <c r="A261" s="138"/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71" t="s">
        <v>36</v>
      </c>
      <c r="P261" s="171"/>
      <c r="Q261" s="172" t="s">
        <v>613</v>
      </c>
      <c r="R261" s="172"/>
      <c r="S261" s="172"/>
      <c r="T261"/>
      <c r="U261"/>
    </row>
    <row r="262" spans="1:2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:S1"/>
    <mergeCell ref="A2:S2"/>
    <mergeCell ref="A4:C4"/>
    <mergeCell ref="D4:F4"/>
    <mergeCell ref="P4:Q4"/>
    <mergeCell ref="A5:C5"/>
    <mergeCell ref="D5:F5"/>
    <mergeCell ref="P5:Q5"/>
    <mergeCell ref="A7:A11"/>
    <mergeCell ref="B7:B11"/>
    <mergeCell ref="C7:E7"/>
    <mergeCell ref="F7:K7"/>
    <mergeCell ref="L7:Q7"/>
    <mergeCell ref="R7:R11"/>
    <mergeCell ref="S7:S11"/>
    <mergeCell ref="C8:C10"/>
    <mergeCell ref="D8:D10"/>
    <mergeCell ref="E8:E10"/>
    <mergeCell ref="F8:F10"/>
    <mergeCell ref="G8:H8"/>
    <mergeCell ref="I8:I10"/>
    <mergeCell ref="J8:J10"/>
    <mergeCell ref="K8:K10"/>
    <mergeCell ref="L8:L10"/>
    <mergeCell ref="M8:N8"/>
    <mergeCell ref="O8:O10"/>
    <mergeCell ref="P8:P10"/>
    <mergeCell ref="Q8:Q10"/>
    <mergeCell ref="G9:G10"/>
    <mergeCell ref="M9:M10"/>
    <mergeCell ref="A15:S15"/>
    <mergeCell ref="A259:I260"/>
    <mergeCell ref="Q260:S260"/>
    <mergeCell ref="O261:P261"/>
    <mergeCell ref="Q261:S261"/>
  </mergeCells>
  <printOptions gridLines="false" gridLinesSet="true" horizontalCentered="true"/>
  <pageMargins left="0.51180555555556" right="0.51180555555556" top="0.55138888888889" bottom="0.55138888888889" header="0.51181102362205" footer="0.51181102362205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U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55" customWidth="true" style="0"/>
    <col min="3" max="3" width="20" customWidth="true" style="0"/>
    <col min="4" max="4" width="19.85546875" customWidth="true" style="0"/>
    <col min="5" max="5" width="19.85546875" customWidth="true" style="0"/>
    <col min="6" max="6" width="15.5703125" customWidth="true" style="0"/>
    <col min="7" max="7" width="28.5703125" customWidth="true" style="0"/>
    <col min="8" max="8" width="28.5703125" customWidth="true" style="0"/>
    <col min="9" max="9" width="15.5703125" customWidth="true" style="0"/>
    <col min="10" max="10" width="15.5703125" customWidth="true" style="0"/>
    <col min="11" max="11" width="15.5703125" customWidth="true" style="0"/>
    <col min="12" max="12" width="15.5703125" customWidth="true" style="0"/>
    <col min="13" max="13" width="28.5703125" customWidth="true" style="0"/>
    <col min="14" max="14" width="28.5703125" customWidth="true" style="0"/>
    <col min="15" max="15" width="15.5703125" customWidth="true" style="0"/>
    <col min="16" max="16" width="15.5703125" customWidth="true" style="0"/>
    <col min="17" max="17" width="15.5703125" customWidth="true" style="0"/>
    <col min="18" max="18" width="15" customWidth="true" style="0"/>
    <col min="19" max="19" width="15" customWidth="true" style="0"/>
  </cols>
  <sheetData>
    <row r="1" spans="1:21" customHeight="1" ht="87.75">
      <c r="A1" s="175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54" t="s">
        <v>893</v>
      </c>
      <c r="R1" s="54"/>
      <c r="S1" s="54"/>
      <c r="T1"/>
      <c r="U1"/>
    </row>
    <row r="2" spans="1:21" customHeight="1" ht="53.25">
      <c r="A2" s="56" t="s">
        <v>894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/>
      <c r="U2"/>
    </row>
    <row r="3" spans="1:21" customHeight="1" ht="24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3"/>
      <c r="T3"/>
      <c r="U3"/>
    </row>
    <row r="4" spans="1:21" customHeight="1" ht="27">
      <c r="A4" s="57" t="s">
        <v>2</v>
      </c>
      <c r="B4" s="57"/>
      <c r="C4" s="57"/>
      <c r="D4" s="187" t="s">
        <v>3</v>
      </c>
      <c r="E4" s="187"/>
      <c r="F4" s="178"/>
      <c r="G4" s="178"/>
      <c r="H4" s="178"/>
      <c r="I4" s="179"/>
      <c r="J4" s="179"/>
      <c r="K4" s="179"/>
      <c r="L4" s="179"/>
      <c r="M4" s="179"/>
      <c r="N4" s="179"/>
      <c r="O4" s="179"/>
      <c r="P4" s="75"/>
      <c r="Q4" s="75"/>
      <c r="R4" s="177"/>
      <c r="S4" s="177"/>
      <c r="T4"/>
      <c r="U4"/>
    </row>
    <row r="5" spans="1:21" customHeight="1" ht="30">
      <c r="A5" s="57" t="s">
        <v>4</v>
      </c>
      <c r="B5" s="57"/>
      <c r="C5" s="57"/>
      <c r="D5" s="188">
        <v>46023</v>
      </c>
      <c r="E5" s="188"/>
      <c r="F5" s="178"/>
      <c r="G5" s="178"/>
      <c r="H5" s="178"/>
      <c r="I5" s="179"/>
      <c r="J5" s="179"/>
      <c r="K5" s="179"/>
      <c r="L5" s="179"/>
      <c r="M5" s="179"/>
      <c r="N5" s="179"/>
      <c r="O5" s="179"/>
      <c r="P5" s="57"/>
      <c r="Q5" s="57"/>
      <c r="R5" s="177"/>
      <c r="S5" s="177"/>
      <c r="T5"/>
      <c r="U5"/>
    </row>
    <row r="6" spans="1:21" customHeight="1" ht="15">
      <c r="A6" s="18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/>
      <c r="U6"/>
    </row>
    <row r="7" spans="1:21" customHeight="1" ht="33.75">
      <c r="A7" s="30" t="s">
        <v>6</v>
      </c>
      <c r="B7" s="30" t="s">
        <v>678</v>
      </c>
      <c r="C7" s="30" t="s">
        <v>679</v>
      </c>
      <c r="D7" s="30"/>
      <c r="E7" s="30"/>
      <c r="F7" s="30" t="s">
        <v>617</v>
      </c>
      <c r="G7" s="30"/>
      <c r="H7" s="30"/>
      <c r="I7" s="30"/>
      <c r="J7" s="30"/>
      <c r="K7" s="30"/>
      <c r="L7" s="30" t="s">
        <v>618</v>
      </c>
      <c r="M7" s="30"/>
      <c r="N7" s="30"/>
      <c r="O7" s="30"/>
      <c r="P7" s="30"/>
      <c r="Q7" s="30"/>
      <c r="R7" s="72" t="s">
        <v>680</v>
      </c>
      <c r="S7" s="63" t="s">
        <v>681</v>
      </c>
      <c r="T7"/>
      <c r="U7"/>
    </row>
    <row r="8" spans="1:21" customHeight="1" ht="18.75">
      <c r="A8" s="30"/>
      <c r="B8" s="30"/>
      <c r="C8" s="72" t="s">
        <v>622</v>
      </c>
      <c r="D8" s="72" t="s">
        <v>623</v>
      </c>
      <c r="E8" s="72" t="s">
        <v>624</v>
      </c>
      <c r="F8" s="30" t="s">
        <v>682</v>
      </c>
      <c r="G8" s="30"/>
      <c r="H8" s="30"/>
      <c r="I8" s="72" t="s">
        <v>622</v>
      </c>
      <c r="J8" s="72" t="s">
        <v>623</v>
      </c>
      <c r="K8" s="72" t="s">
        <v>624</v>
      </c>
      <c r="L8" s="30" t="s">
        <v>682</v>
      </c>
      <c r="M8" s="30"/>
      <c r="N8" s="30"/>
      <c r="O8" s="63" t="s">
        <v>622</v>
      </c>
      <c r="P8" s="63" t="s">
        <v>623</v>
      </c>
      <c r="Q8" s="72" t="s">
        <v>624</v>
      </c>
      <c r="R8" s="72"/>
      <c r="S8" s="64"/>
      <c r="T8"/>
      <c r="U8"/>
    </row>
    <row r="9" spans="1:21" customHeight="1" ht="18.75">
      <c r="A9" s="185"/>
      <c r="B9" s="185"/>
      <c r="C9" s="72"/>
      <c r="D9" s="72"/>
      <c r="E9" s="72"/>
      <c r="F9" s="72" t="s">
        <v>895</v>
      </c>
      <c r="G9" s="30" t="s">
        <v>683</v>
      </c>
      <c r="H9" s="30"/>
      <c r="I9" s="72"/>
      <c r="J9" s="72"/>
      <c r="K9" s="72"/>
      <c r="L9" s="72" t="s">
        <v>895</v>
      </c>
      <c r="M9" s="30" t="s">
        <v>683</v>
      </c>
      <c r="N9" s="30"/>
      <c r="O9" s="64"/>
      <c r="P9" s="64"/>
      <c r="Q9" s="72"/>
      <c r="R9" s="72"/>
      <c r="S9" s="64"/>
      <c r="T9"/>
      <c r="U9"/>
    </row>
    <row r="10" spans="1:21" customHeight="1" ht="18.75">
      <c r="A10" s="185"/>
      <c r="B10" s="185"/>
      <c r="C10" s="72"/>
      <c r="D10" s="72"/>
      <c r="E10" s="72"/>
      <c r="F10" s="72"/>
      <c r="G10" s="30" t="s">
        <v>684</v>
      </c>
      <c r="H10" s="30" t="s">
        <v>683</v>
      </c>
      <c r="I10" s="72"/>
      <c r="J10" s="72"/>
      <c r="K10" s="72"/>
      <c r="L10" s="72"/>
      <c r="M10" s="30" t="s">
        <v>684</v>
      </c>
      <c r="N10" s="30" t="s">
        <v>683</v>
      </c>
      <c r="O10" s="64"/>
      <c r="P10" s="64"/>
      <c r="Q10" s="72"/>
      <c r="R10" s="72"/>
      <c r="S10" s="64"/>
      <c r="T10"/>
      <c r="U10"/>
    </row>
    <row r="11" spans="1:21" customHeight="1" ht="122.25">
      <c r="A11" s="185"/>
      <c r="B11" s="185"/>
      <c r="C11" s="72"/>
      <c r="D11" s="72"/>
      <c r="E11" s="72"/>
      <c r="F11" s="72"/>
      <c r="G11" s="30"/>
      <c r="H11" s="30" t="s">
        <v>685</v>
      </c>
      <c r="I11" s="72"/>
      <c r="J11" s="72"/>
      <c r="K11" s="72"/>
      <c r="L11" s="72"/>
      <c r="M11" s="30"/>
      <c r="N11" s="30" t="s">
        <v>685</v>
      </c>
      <c r="O11" s="65"/>
      <c r="P11" s="65"/>
      <c r="Q11" s="72"/>
      <c r="R11" s="72"/>
      <c r="S11" s="64"/>
      <c r="T11"/>
      <c r="U11"/>
    </row>
    <row r="12" spans="1:21" customHeight="1" ht="22.5">
      <c r="A12" s="185"/>
      <c r="B12" s="185"/>
      <c r="C12" s="30" t="s">
        <v>635</v>
      </c>
      <c r="D12" s="30" t="s">
        <v>16</v>
      </c>
      <c r="E12" s="30" t="s">
        <v>636</v>
      </c>
      <c r="F12" s="30" t="s">
        <v>16</v>
      </c>
      <c r="G12" s="30" t="s">
        <v>16</v>
      </c>
      <c r="H12" s="30" t="s">
        <v>16</v>
      </c>
      <c r="I12" s="30" t="s">
        <v>635</v>
      </c>
      <c r="J12" s="30" t="s">
        <v>16</v>
      </c>
      <c r="K12" s="30" t="s">
        <v>636</v>
      </c>
      <c r="L12" s="30" t="s">
        <v>16</v>
      </c>
      <c r="M12" s="30" t="s">
        <v>16</v>
      </c>
      <c r="N12" s="30" t="s">
        <v>16</v>
      </c>
      <c r="O12" s="30" t="s">
        <v>635</v>
      </c>
      <c r="P12" s="30" t="s">
        <v>16</v>
      </c>
      <c r="Q12" s="30" t="s">
        <v>636</v>
      </c>
      <c r="R12" s="72"/>
      <c r="S12" s="65"/>
      <c r="T12"/>
      <c r="U12"/>
    </row>
    <row r="13" spans="1:21" customHeight="1" ht="23.25">
      <c r="A13" s="32">
        <v>1</v>
      </c>
      <c r="B13" s="32">
        <v>2</v>
      </c>
      <c r="C13" s="32">
        <v>3</v>
      </c>
      <c r="D13" s="32">
        <v>4</v>
      </c>
      <c r="E13" s="32">
        <v>5</v>
      </c>
      <c r="F13" s="32">
        <v>6</v>
      </c>
      <c r="G13" s="32">
        <v>7</v>
      </c>
      <c r="H13" s="32">
        <v>8</v>
      </c>
      <c r="I13" s="32">
        <v>9</v>
      </c>
      <c r="J13" s="32">
        <v>10</v>
      </c>
      <c r="K13" s="32">
        <v>11</v>
      </c>
      <c r="L13" s="32">
        <v>12</v>
      </c>
      <c r="M13" s="32">
        <v>13</v>
      </c>
      <c r="N13" s="32">
        <v>14</v>
      </c>
      <c r="O13" s="32">
        <v>15</v>
      </c>
      <c r="P13" s="32">
        <v>16</v>
      </c>
      <c r="Q13" s="32">
        <v>17</v>
      </c>
      <c r="R13" s="32">
        <v>18</v>
      </c>
      <c r="S13" s="32">
        <v>19</v>
      </c>
      <c r="T13"/>
      <c r="U13"/>
    </row>
    <row r="14" spans="1:21" customHeight="1" ht="24.75">
      <c r="A14" s="182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/>
      <c r="U14"/>
    </row>
    <row r="15" spans="1:21" customHeight="1" ht="22.5">
      <c r="A15" s="75" t="s">
        <v>896</v>
      </c>
      <c r="B15" s="75"/>
      <c r="C15" s="75"/>
      <c r="D15" s="75"/>
      <c r="E15" s="75"/>
      <c r="F15" s="75"/>
      <c r="G15" s="75"/>
      <c r="H15" s="75"/>
      <c r="I15" s="75"/>
      <c r="J15" s="183"/>
      <c r="K15" s="183"/>
      <c r="L15" s="183"/>
      <c r="M15" s="183"/>
      <c r="N15" s="183"/>
      <c r="O15" s="183"/>
      <c r="P15" s="51"/>
      <c r="Q15" s="51"/>
      <c r="R15" s="47"/>
      <c r="S15" s="47"/>
      <c r="T15"/>
      <c r="U15"/>
    </row>
    <row r="16" spans="1:21" customHeight="1" ht="22.5">
      <c r="A16" s="75"/>
      <c r="B16" s="75"/>
      <c r="C16" s="75"/>
      <c r="D16" s="75"/>
      <c r="E16" s="75"/>
      <c r="F16" s="75"/>
      <c r="G16" s="75"/>
      <c r="H16" s="75"/>
      <c r="I16" s="75"/>
      <c r="J16" s="184"/>
      <c r="K16" s="184"/>
      <c r="L16" s="184"/>
      <c r="M16" s="184"/>
      <c r="N16" s="184"/>
      <c r="O16" s="184"/>
      <c r="P16" s="174"/>
      <c r="Q16" s="76" t="s">
        <v>35</v>
      </c>
      <c r="R16" s="190"/>
      <c r="S16" s="190"/>
      <c r="T16"/>
      <c r="U16"/>
    </row>
    <row r="17" spans="1:21" customHeight="1" ht="22.5">
      <c r="A17" s="182"/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52" t="s">
        <v>36</v>
      </c>
      <c r="P17" s="52"/>
      <c r="Q17" s="189" t="s">
        <v>613</v>
      </c>
      <c r="R17" s="189"/>
      <c r="S17" s="189"/>
      <c r="T17"/>
      <c r="U17"/>
    </row>
    <row r="18" spans="1:21" customHeight="1" ht="22.5">
      <c r="A18" s="182"/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/>
      <c r="U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:S1"/>
    <mergeCell ref="A5:C5"/>
    <mergeCell ref="D5:E5"/>
    <mergeCell ref="P5:Q5"/>
    <mergeCell ref="B7:B12"/>
    <mergeCell ref="R7:R12"/>
    <mergeCell ref="L7:Q7"/>
    <mergeCell ref="C8:C11"/>
    <mergeCell ref="D8:D11"/>
    <mergeCell ref="E8:E11"/>
    <mergeCell ref="O8:O11"/>
    <mergeCell ref="L8:N8"/>
    <mergeCell ref="A7:A12"/>
    <mergeCell ref="S7:S12"/>
    <mergeCell ref="F9:F11"/>
    <mergeCell ref="C7:E7"/>
    <mergeCell ref="F7:K7"/>
    <mergeCell ref="L9:L11"/>
    <mergeCell ref="A2:S2"/>
    <mergeCell ref="A4:C4"/>
    <mergeCell ref="D4:E4"/>
    <mergeCell ref="P4:Q4"/>
    <mergeCell ref="P8:P11"/>
    <mergeCell ref="Q8:Q11"/>
    <mergeCell ref="M9:N9"/>
    <mergeCell ref="M10:M11"/>
    <mergeCell ref="F8:H8"/>
    <mergeCell ref="G9:H9"/>
    <mergeCell ref="I8:I11"/>
    <mergeCell ref="J8:J11"/>
    <mergeCell ref="K8:K11"/>
    <mergeCell ref="G10:G11"/>
    <mergeCell ref="O17:P17"/>
    <mergeCell ref="Q17:S17"/>
    <mergeCell ref="A15:I16"/>
    <mergeCell ref="Q16:S16"/>
  </mergeCells>
  <printOptions gridLines="false" gridLinesSet="true" horizontalCentered="true"/>
  <pageMargins left="0.23622047244094" right="0.23622047244094" top="0.74803149606299" bottom="0.74803149606299" header="0.31496062992126" footer="0.31496062992126"/>
  <pageSetup paperSize="9" orientation="landscape" scale="55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140625" customWidth="true" style="0"/>
    <col min="2" max="2" width="51.140625" customWidth="true" style="0"/>
    <col min="3" max="3" width="14.28515625" customWidth="true" style="0"/>
    <col min="4" max="4" width="14.28515625" customWidth="true" style="0"/>
    <col min="5" max="5" width="14.28515625" customWidth="true" style="0"/>
    <col min="6" max="6" width="16.28515625" customWidth="true" style="0"/>
    <col min="7" max="7" width="30.7109375" customWidth="true" style="0"/>
    <col min="8" max="8" width="38" customWidth="true" style="0"/>
    <col min="9" max="9" width="21.140625" customWidth="true" style="0"/>
    <col min="10" max="10" width="22.85546875" customWidth="true" style="0"/>
    <col min="11" max="11" width="36.28515625" customWidth="true" style="0"/>
    <col min="12" max="12" width="22.28515625" customWidth="true" style="0"/>
    <col min="13" max="13" width="28.7109375" customWidth="true" style="0"/>
  </cols>
  <sheetData>
    <row r="1" spans="1:15" customHeight="1" ht="63">
      <c r="A1"/>
      <c r="B1"/>
      <c r="C1"/>
      <c r="D1"/>
      <c r="E1"/>
      <c r="F1"/>
      <c r="G1"/>
      <c r="H1"/>
      <c r="I1"/>
      <c r="J1"/>
      <c r="K1"/>
      <c r="L1" s="54" t="s">
        <v>897</v>
      </c>
      <c r="M1" s="54"/>
      <c r="N1"/>
      <c r="O1"/>
    </row>
    <row r="2" spans="1:15" customHeight="1" ht="68.25">
      <c r="A2" s="56" t="s">
        <v>898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/>
      <c r="O2"/>
    </row>
    <row r="3" spans="1:15" customHeight="1" ht="37.5">
      <c r="A3" s="200" t="s">
        <v>2</v>
      </c>
      <c r="B3" s="200"/>
      <c r="C3" s="200"/>
      <c r="D3" s="201" t="s">
        <v>3</v>
      </c>
      <c r="E3" s="201"/>
      <c r="F3" s="201"/>
      <c r="G3" s="201"/>
      <c r="H3"/>
      <c r="I3"/>
      <c r="J3"/>
      <c r="K3"/>
      <c r="L3"/>
      <c r="M3"/>
      <c r="N3"/>
      <c r="O3"/>
    </row>
    <row r="4" spans="1:15" customHeight="1" ht="33.75">
      <c r="A4" s="198" t="s">
        <v>899</v>
      </c>
      <c r="B4" s="198"/>
      <c r="C4" s="191"/>
      <c r="D4" s="199" t="s">
        <v>5</v>
      </c>
      <c r="E4" s="199"/>
      <c r="F4" s="199"/>
      <c r="G4" s="199"/>
      <c r="H4"/>
      <c r="I4"/>
      <c r="J4"/>
      <c r="K4"/>
      <c r="L4"/>
      <c r="M4"/>
      <c r="N4"/>
      <c r="O4"/>
    </row>
    <row r="5" spans="1:15" customHeight="1" ht="42">
      <c r="A5" s="30" t="s">
        <v>900</v>
      </c>
      <c r="B5" s="195" t="s">
        <v>901</v>
      </c>
      <c r="C5" s="197"/>
      <c r="D5" s="197"/>
      <c r="E5" s="196"/>
      <c r="F5" s="66" t="s">
        <v>902</v>
      </c>
      <c r="G5" s="30" t="s">
        <v>903</v>
      </c>
      <c r="H5" s="66" t="s">
        <v>904</v>
      </c>
      <c r="I5" s="66" t="s">
        <v>905</v>
      </c>
      <c r="J5" s="66" t="s">
        <v>906</v>
      </c>
      <c r="K5" s="66" t="s">
        <v>907</v>
      </c>
      <c r="L5" s="66" t="s">
        <v>908</v>
      </c>
      <c r="M5" s="66" t="s">
        <v>909</v>
      </c>
      <c r="N5"/>
      <c r="O5"/>
    </row>
    <row r="6" spans="1:15" customHeight="1" ht="34.5">
      <c r="A6" s="30"/>
      <c r="B6" s="66" t="s">
        <v>60</v>
      </c>
      <c r="C6" s="66" t="s">
        <v>910</v>
      </c>
      <c r="D6" s="195" t="s">
        <v>911</v>
      </c>
      <c r="E6" s="196"/>
      <c r="F6" s="67"/>
      <c r="G6" s="30"/>
      <c r="H6" s="67"/>
      <c r="I6" s="67"/>
      <c r="J6" s="67"/>
      <c r="K6" s="67"/>
      <c r="L6" s="67"/>
      <c r="M6" s="67"/>
      <c r="N6"/>
      <c r="O6"/>
    </row>
    <row r="7" spans="1:15" customHeight="1" ht="55.5">
      <c r="A7" s="30"/>
      <c r="B7" s="67"/>
      <c r="C7" s="67"/>
      <c r="D7" s="66" t="s">
        <v>912</v>
      </c>
      <c r="E7" s="66" t="s">
        <v>913</v>
      </c>
      <c r="F7" s="67"/>
      <c r="G7" s="30"/>
      <c r="H7" s="67"/>
      <c r="I7" s="67"/>
      <c r="J7" s="67"/>
      <c r="K7" s="67"/>
      <c r="L7" s="67"/>
      <c r="M7" s="67"/>
      <c r="N7"/>
      <c r="O7"/>
    </row>
    <row r="8" spans="1:15" customHeight="1" ht="21.75">
      <c r="A8" s="30"/>
      <c r="B8" s="31"/>
      <c r="C8" s="31"/>
      <c r="D8" s="30" t="s">
        <v>636</v>
      </c>
      <c r="E8" s="30" t="s">
        <v>18</v>
      </c>
      <c r="F8" s="31"/>
      <c r="G8" s="30"/>
      <c r="H8" s="31"/>
      <c r="I8" s="31"/>
      <c r="J8" s="31"/>
      <c r="K8" s="31"/>
      <c r="L8" s="31"/>
      <c r="M8" s="31"/>
      <c r="N8"/>
      <c r="O8"/>
    </row>
    <row r="9" spans="1:15" customHeight="1" ht="18.75">
      <c r="A9" s="30">
        <v>1</v>
      </c>
      <c r="B9" s="30">
        <v>2</v>
      </c>
      <c r="C9" s="30">
        <v>3</v>
      </c>
      <c r="D9" s="30">
        <v>4</v>
      </c>
      <c r="E9" s="30">
        <v>5</v>
      </c>
      <c r="F9" s="30">
        <v>6</v>
      </c>
      <c r="G9" s="30">
        <v>7</v>
      </c>
      <c r="H9" s="30">
        <v>8</v>
      </c>
      <c r="I9" s="30">
        <v>9</v>
      </c>
      <c r="J9" s="30">
        <v>10</v>
      </c>
      <c r="K9" s="30">
        <v>11</v>
      </c>
      <c r="L9" s="30">
        <v>12</v>
      </c>
      <c r="M9" s="30">
        <v>13</v>
      </c>
      <c r="N9"/>
      <c r="O9"/>
    </row>
    <row r="10" spans="1:15" customHeight="1" ht="27">
      <c r="A10" s="181" t="s">
        <v>67</v>
      </c>
      <c r="B10" s="181"/>
      <c r="C10" s="193">
        <v>0</v>
      </c>
      <c r="D10" s="193">
        <v>0</v>
      </c>
      <c r="E10" s="193">
        <v>0</v>
      </c>
      <c r="F10" s="193" t="s">
        <v>914</v>
      </c>
      <c r="G10" s="193" t="s">
        <v>914</v>
      </c>
      <c r="H10" s="193" t="s">
        <v>914</v>
      </c>
      <c r="I10" s="193" t="s">
        <v>914</v>
      </c>
      <c r="J10" s="193" t="s">
        <v>914</v>
      </c>
      <c r="K10" s="193" t="s">
        <v>914</v>
      </c>
      <c r="L10" s="193" t="s">
        <v>914</v>
      </c>
      <c r="M10" s="193" t="s">
        <v>914</v>
      </c>
      <c r="N10"/>
      <c r="O10"/>
    </row>
    <row r="11" spans="1:15">
      <c r="A11" s="194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/>
      <c r="O11"/>
    </row>
    <row r="12" spans="1:15" customHeight="1" ht="18.75">
      <c r="A12" s="192" t="s">
        <v>34</v>
      </c>
      <c r="B12" s="192"/>
      <c r="C12" s="192"/>
      <c r="D12" s="192"/>
      <c r="E12" s="192"/>
      <c r="F12" s="192"/>
      <c r="G12" s="183"/>
      <c r="H12" s="183"/>
      <c r="I12" s="183"/>
      <c r="J12" s="183"/>
      <c r="K12" s="183"/>
      <c r="L12" s="28"/>
      <c r="M12"/>
      <c r="N12"/>
      <c r="O12"/>
    </row>
    <row r="13" spans="1:15" customHeight="1" ht="18.75">
      <c r="A13" s="192"/>
      <c r="B13" s="192"/>
      <c r="C13" s="192"/>
      <c r="D13" s="192"/>
      <c r="E13" s="192"/>
      <c r="F13" s="192"/>
      <c r="G13" s="184"/>
      <c r="H13" s="184"/>
      <c r="I13" s="184"/>
      <c r="J13" s="184"/>
      <c r="K13" s="184"/>
      <c r="L13" s="173" t="s">
        <v>35</v>
      </c>
      <c r="M13" s="173"/>
      <c r="N13"/>
      <c r="O13"/>
    </row>
    <row r="14" spans="1:15" customHeight="1" ht="15.75">
      <c r="A14"/>
      <c r="B14"/>
      <c r="C14"/>
      <c r="D14"/>
      <c r="E14"/>
      <c r="F14"/>
      <c r="G14"/>
      <c r="H14"/>
      <c r="I14"/>
      <c r="J14"/>
      <c r="K14" s="52" t="s">
        <v>36</v>
      </c>
      <c r="L14" s="53"/>
      <c r="M14" s="182" t="s">
        <v>613</v>
      </c>
      <c r="N14"/>
      <c r="O14"/>
    </row>
    <row r="15" spans="1: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D4:G4"/>
    <mergeCell ref="A2:M2"/>
    <mergeCell ref="A3:C3"/>
    <mergeCell ref="D3:G3"/>
    <mergeCell ref="L1:M1"/>
    <mergeCell ref="A5:A8"/>
    <mergeCell ref="B5:E5"/>
    <mergeCell ref="F5:F8"/>
    <mergeCell ref="G5:G8"/>
    <mergeCell ref="H5:H8"/>
    <mergeCell ref="J5:J8"/>
    <mergeCell ref="K5:K8"/>
    <mergeCell ref="L5:L8"/>
    <mergeCell ref="M5:M8"/>
    <mergeCell ref="B6:B8"/>
    <mergeCell ref="C6:C8"/>
    <mergeCell ref="D6:E6"/>
    <mergeCell ref="I5:I8"/>
    <mergeCell ref="A10:B10"/>
    <mergeCell ref="K14:L14"/>
    <mergeCell ref="A12:E13"/>
    <mergeCell ref="L13:M13"/>
  </mergeCells>
  <printOptions gridLines="false" gridLinesSet="true" horizontalCentered="true"/>
  <pageMargins left="0.23622047244094" right="0.23622047244094" top="0.74803149606299" bottom="0.74803149606299" header="0.31496062992126" footer="0.31496062992126"/>
  <pageSetup paperSize="9" orientation="landscape" scale="4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41.42578125" customWidth="true" style="0"/>
    <col min="3" max="3" width="17.7109375" customWidth="true" style="0"/>
    <col min="4" max="4" width="17.7109375" customWidth="true" style="0"/>
    <col min="5" max="5" width="17.7109375" customWidth="true" style="0"/>
    <col min="6" max="6" width="17.7109375" customWidth="true" style="0"/>
    <col min="7" max="7" width="17.7109375" customWidth="true" style="0"/>
    <col min="8" max="8" width="23.5703125" customWidth="true" style="0"/>
    <col min="9" max="9" width="26.42578125" customWidth="true" style="0"/>
    <col min="10" max="10" width="18" customWidth="true" style="0"/>
    <col min="11" max="11" width="23.5703125" customWidth="true" style="0"/>
    <col min="12" max="12" width="25.85546875" customWidth="true" style="0"/>
    <col min="13" max="13" width="22.85546875" customWidth="true" style="0"/>
    <col min="14" max="14" width="42.140625" customWidth="true" style="0"/>
    <col min="15" max="15" width="8.5703125" customWidth="true" style="0"/>
    <col min="16" max="16" width="8.5703125" customWidth="true" style="0"/>
  </cols>
  <sheetData>
    <row r="1" spans="1:1025" customHeight="1" ht="76.5">
      <c r="A1" s="175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204"/>
      <c r="N1" s="203" t="s">
        <v>915</v>
      </c>
      <c r="O1"/>
      <c r="P1"/>
    </row>
    <row r="2" spans="1:1025" customHeight="1" ht="15.75">
      <c r="A2" s="215" t="s">
        <v>39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/>
      <c r="P2"/>
    </row>
    <row r="3" spans="1:1025" customHeight="1" ht="30">
      <c r="A3" s="215" t="s">
        <v>916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/>
      <c r="P3"/>
    </row>
    <row r="4" spans="1:1025" customHeight="1" ht="27">
      <c r="A4" s="213" t="s">
        <v>2</v>
      </c>
      <c r="B4" s="213"/>
      <c r="C4" s="213"/>
      <c r="D4" s="213"/>
      <c r="E4" s="213"/>
      <c r="F4" s="213"/>
      <c r="G4" s="214" t="s">
        <v>3</v>
      </c>
      <c r="H4" s="214"/>
      <c r="I4" s="214"/>
      <c r="J4" s="214"/>
      <c r="K4" s="214"/>
      <c r="L4" s="51"/>
      <c r="M4" s="51"/>
      <c r="N4" s="51"/>
      <c r="O4"/>
      <c r="P4"/>
    </row>
    <row r="5" spans="1:1025" customHeight="1" ht="25.5">
      <c r="A5" s="213" t="s">
        <v>4</v>
      </c>
      <c r="B5" s="213"/>
      <c r="C5" s="213"/>
      <c r="D5" s="213"/>
      <c r="E5" s="213"/>
      <c r="F5" s="213"/>
      <c r="G5" s="214" t="s">
        <v>5</v>
      </c>
      <c r="H5" s="214"/>
      <c r="I5" s="214"/>
      <c r="J5" s="214"/>
      <c r="K5" s="214"/>
      <c r="L5" s="51"/>
      <c r="M5" s="51"/>
      <c r="N5" s="51"/>
      <c r="O5"/>
      <c r="P5"/>
    </row>
    <row r="6" spans="1:1025" customHeight="1" ht="25.5">
      <c r="A6" s="18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/>
      <c r="P6"/>
    </row>
    <row r="7" spans="1:1025" customHeight="1" ht="126">
      <c r="A7" s="205" t="s">
        <v>6</v>
      </c>
      <c r="B7" s="205" t="s">
        <v>917</v>
      </c>
      <c r="C7" s="205" t="s">
        <v>918</v>
      </c>
      <c r="D7" s="205" t="s">
        <v>919</v>
      </c>
      <c r="E7" s="205" t="s">
        <v>920</v>
      </c>
      <c r="F7" s="205" t="s">
        <v>921</v>
      </c>
      <c r="G7" s="205" t="s">
        <v>922</v>
      </c>
      <c r="H7" s="205" t="s">
        <v>923</v>
      </c>
      <c r="I7" s="205" t="s">
        <v>924</v>
      </c>
      <c r="J7" s="205" t="s">
        <v>925</v>
      </c>
      <c r="K7" s="205" t="s">
        <v>926</v>
      </c>
      <c r="L7" s="205" t="s">
        <v>927</v>
      </c>
      <c r="M7" s="205" t="s">
        <v>928</v>
      </c>
      <c r="N7" s="205" t="s">
        <v>929</v>
      </c>
      <c r="O7"/>
      <c r="P7"/>
    </row>
    <row r="8" spans="1:1025" customHeight="1" ht="15.75">
      <c r="A8" s="202">
        <v>1</v>
      </c>
      <c r="B8" s="202">
        <v>2</v>
      </c>
      <c r="C8" s="202">
        <v>3</v>
      </c>
      <c r="D8" s="202">
        <v>4</v>
      </c>
      <c r="E8" s="202">
        <v>5</v>
      </c>
      <c r="F8" s="202">
        <v>6</v>
      </c>
      <c r="G8" s="202">
        <v>7</v>
      </c>
      <c r="H8" s="202">
        <v>8</v>
      </c>
      <c r="I8" s="202">
        <v>9</v>
      </c>
      <c r="J8" s="202">
        <v>10</v>
      </c>
      <c r="K8" s="202">
        <v>11</v>
      </c>
      <c r="L8" s="202">
        <v>12</v>
      </c>
      <c r="M8" s="202">
        <v>13</v>
      </c>
      <c r="N8" s="202">
        <v>14</v>
      </c>
      <c r="O8"/>
      <c r="P8"/>
    </row>
    <row r="9" spans="1:1025" customHeight="1" ht="15.75">
      <c r="A9" s="206"/>
      <c r="B9" s="206"/>
      <c r="C9" s="206"/>
      <c r="D9" s="206"/>
      <c r="E9" s="206"/>
      <c r="F9" s="206"/>
      <c r="G9" s="206"/>
      <c r="H9" s="206"/>
      <c r="I9" s="182"/>
      <c r="J9" s="182"/>
      <c r="K9" s="182"/>
      <c r="L9" s="182"/>
      <c r="M9" s="182"/>
      <c r="N9" s="182"/>
      <c r="O9"/>
      <c r="P9"/>
    </row>
    <row r="10" spans="1:1025">
      <c r="A10" s="212" t="s">
        <v>896</v>
      </c>
      <c r="B10" s="212"/>
      <c r="C10" s="212"/>
      <c r="D10" s="212"/>
      <c r="E10" s="212"/>
      <c r="F10" s="212"/>
      <c r="G10" s="212"/>
      <c r="H10" s="212"/>
      <c r="I10" s="182"/>
      <c r="J10" s="182"/>
      <c r="K10" s="182"/>
      <c r="L10" s="182"/>
      <c r="M10" s="182"/>
      <c r="N10" s="182"/>
      <c r="O10"/>
      <c r="P10"/>
    </row>
    <row r="11" spans="1:1025" customHeight="1" ht="15.75">
      <c r="A11" s="212"/>
      <c r="B11" s="212"/>
      <c r="C11" s="212"/>
      <c r="D11" s="212"/>
      <c r="E11" s="212"/>
      <c r="F11" s="212"/>
      <c r="G11" s="212"/>
      <c r="H11" s="212"/>
      <c r="I11" s="207"/>
      <c r="J11" s="207"/>
      <c r="K11" s="207"/>
      <c r="L11" s="208" t="s">
        <v>35</v>
      </c>
      <c r="M11" s="51"/>
      <c r="N11" s="51"/>
      <c r="O11"/>
      <c r="P11"/>
    </row>
    <row r="12" spans="1:1025" customHeight="1" ht="15.75">
      <c r="A12" s="209"/>
      <c r="B12" s="209"/>
      <c r="C12" s="209"/>
      <c r="D12" s="209"/>
      <c r="E12" s="209"/>
      <c r="F12" s="209"/>
      <c r="G12" s="209"/>
      <c r="H12" s="209"/>
      <c r="I12" s="204"/>
      <c r="J12" s="204"/>
      <c r="K12" s="204" t="s">
        <v>36</v>
      </c>
      <c r="L12" s="211" t="s">
        <v>613</v>
      </c>
      <c r="M12" s="211"/>
      <c r="N12" s="210"/>
      <c r="O12"/>
      <c r="P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3:N3"/>
    <mergeCell ref="A4:F4"/>
    <mergeCell ref="G4:K4"/>
    <mergeCell ref="A5:F5"/>
    <mergeCell ref="G5:K5"/>
    <mergeCell ref="L12:M12"/>
    <mergeCell ref="A10:H11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44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8"/>
  <sheetViews>
    <sheetView tabSelected="0" workbookViewId="0" showGridLines="true" showRowColHeaders="1">
      <selection activeCell="A1" sqref="A1"/>
    </sheetView>
  </sheetViews>
  <sheetFormatPr defaultRowHeight="14.4" defaultColWidth="9.28515625" outlineLevelRow="0" outlineLevelCol="0"/>
  <cols>
    <col min="1" max="1" width="7.28515625" customWidth="true" style="1"/>
    <col min="2" max="2" width="49.140625" customWidth="true" style="1"/>
    <col min="3" max="3" width="20" customWidth="true" style="1"/>
    <col min="4" max="4" width="20.42578125" customWidth="true" style="1"/>
    <col min="5" max="5" width="20.42578125" customWidth="true" style="1"/>
    <col min="6" max="6" width="20.42578125" customWidth="true" style="1"/>
    <col min="7" max="7" width="20.42578125" customWidth="true" style="1"/>
    <col min="8" max="8" width="19.28515625" customWidth="true" style="1"/>
    <col min="9" max="9" width="22.7109375" customWidth="true" style="1"/>
    <col min="10" max="10" width="22.7109375" customWidth="true" style="1"/>
    <col min="11" max="11" width="22.7109375" customWidth="true" style="1"/>
    <col min="12" max="12" width="22.7109375" customWidth="true" style="1"/>
    <col min="13" max="13" width="22" customWidth="true" style="1"/>
    <col min="14" max="14" width="24.7109375" customWidth="true" style="1"/>
    <col min="15" max="15" width="30.28515625" customWidth="true" style="1"/>
    <col min="16" max="16" width="17" customWidth="true" style="1"/>
    <col min="17" max="17" width="9.28515625" style="1"/>
  </cols>
  <sheetData>
    <row r="1" spans="1:18" customHeight="1" ht="85.5">
      <c r="A1" s="216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54" t="s">
        <v>930</v>
      </c>
      <c r="P1" s="217"/>
      <c r="Q1" s="1"/>
      <c r="R1"/>
    </row>
    <row r="2" spans="1:18" customHeight="1" ht="61.5">
      <c r="A2" s="56" t="s">
        <v>931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  <c r="R2"/>
    </row>
    <row r="3" spans="1:18" customHeight="1" ht="37.5">
      <c r="A3" s="75" t="s">
        <v>2</v>
      </c>
      <c r="B3" s="75"/>
      <c r="C3" s="75"/>
      <c r="D3" s="58" t="s">
        <v>3</v>
      </c>
      <c r="E3" s="58"/>
      <c r="F3" s="58"/>
      <c r="G3" s="58"/>
      <c r="H3" s="58"/>
      <c r="I3" s="56"/>
      <c r="J3" s="56"/>
      <c r="K3" s="56"/>
      <c r="L3" s="56"/>
      <c r="M3" s="56"/>
      <c r="N3" s="56"/>
      <c r="O3" s="56"/>
      <c r="P3" s="56"/>
      <c r="Q3" s="1"/>
      <c r="R3"/>
    </row>
    <row r="4" spans="1:18" customHeight="1" ht="27">
      <c r="A4" s="75" t="s">
        <v>932</v>
      </c>
      <c r="B4" s="75"/>
      <c r="C4" s="75"/>
      <c r="D4" s="58" t="s">
        <v>5</v>
      </c>
      <c r="E4" s="58"/>
      <c r="F4" s="58"/>
      <c r="G4" s="58"/>
      <c r="H4" s="58"/>
      <c r="I4" s="56"/>
      <c r="J4" s="56"/>
      <c r="K4" s="56"/>
      <c r="L4" s="56"/>
      <c r="M4" s="56"/>
      <c r="N4" s="56"/>
      <c r="O4" s="56"/>
      <c r="P4" s="56"/>
      <c r="Q4" s="1"/>
      <c r="R4"/>
    </row>
    <row r="5" spans="1:18" customHeight="1" ht="9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1"/>
      <c r="R5"/>
    </row>
    <row r="6" spans="1:18" customHeight="1" ht="61.5">
      <c r="A6" s="30" t="s">
        <v>933</v>
      </c>
      <c r="B6" s="30" t="s">
        <v>934</v>
      </c>
      <c r="C6" s="30" t="s">
        <v>935</v>
      </c>
      <c r="D6" s="30" t="s">
        <v>936</v>
      </c>
      <c r="E6" s="30" t="s">
        <v>937</v>
      </c>
      <c r="F6" s="30" t="s">
        <v>938</v>
      </c>
      <c r="G6" s="30" t="s">
        <v>939</v>
      </c>
      <c r="H6" s="30" t="s">
        <v>940</v>
      </c>
      <c r="I6" s="30" t="s">
        <v>941</v>
      </c>
      <c r="J6" s="30"/>
      <c r="K6" s="30"/>
      <c r="L6" s="30"/>
      <c r="M6" s="30" t="s">
        <v>942</v>
      </c>
      <c r="N6" s="30"/>
      <c r="O6" s="218" t="s">
        <v>943</v>
      </c>
      <c r="P6" s="30" t="s">
        <v>925</v>
      </c>
      <c r="Q6" s="1"/>
      <c r="R6"/>
    </row>
    <row r="7" spans="1:18" customHeight="1" ht="24.75">
      <c r="A7" s="30"/>
      <c r="B7" s="30"/>
      <c r="C7" s="30"/>
      <c r="D7" s="30"/>
      <c r="E7" s="30"/>
      <c r="F7" s="30"/>
      <c r="G7" s="30"/>
      <c r="H7" s="30"/>
      <c r="I7" s="30" t="s">
        <v>61</v>
      </c>
      <c r="J7" s="30" t="s">
        <v>944</v>
      </c>
      <c r="K7" s="30"/>
      <c r="L7" s="30"/>
      <c r="M7" s="30" t="s">
        <v>945</v>
      </c>
      <c r="N7" s="30" t="s">
        <v>946</v>
      </c>
      <c r="O7" s="218"/>
      <c r="P7" s="30"/>
      <c r="Q7" s="1"/>
      <c r="R7"/>
    </row>
    <row r="8" spans="1:18" customHeight="1" ht="81.75">
      <c r="A8" s="30"/>
      <c r="B8" s="30"/>
      <c r="C8" s="30"/>
      <c r="D8" s="30"/>
      <c r="E8" s="30"/>
      <c r="F8" s="30"/>
      <c r="G8" s="30"/>
      <c r="H8" s="30"/>
      <c r="I8" s="30"/>
      <c r="J8" s="30" t="s">
        <v>63</v>
      </c>
      <c r="K8" s="30" t="s">
        <v>947</v>
      </c>
      <c r="L8" s="30" t="s">
        <v>948</v>
      </c>
      <c r="M8" s="30"/>
      <c r="N8" s="30"/>
      <c r="O8" s="218"/>
      <c r="P8" s="30"/>
      <c r="Q8" s="1"/>
      <c r="R8"/>
    </row>
    <row r="9" spans="1:18" customHeight="1" ht="18.75">
      <c r="A9" s="30"/>
      <c r="B9" s="30"/>
      <c r="C9" s="30"/>
      <c r="D9" s="30" t="s">
        <v>16</v>
      </c>
      <c r="E9" s="30" t="s">
        <v>14</v>
      </c>
      <c r="F9" s="30" t="s">
        <v>16</v>
      </c>
      <c r="G9" s="30" t="s">
        <v>14</v>
      </c>
      <c r="H9" s="30" t="s">
        <v>18</v>
      </c>
      <c r="I9" s="30" t="s">
        <v>26</v>
      </c>
      <c r="J9" s="30" t="s">
        <v>26</v>
      </c>
      <c r="K9" s="30" t="s">
        <v>26</v>
      </c>
      <c r="L9" s="30" t="s">
        <v>26</v>
      </c>
      <c r="M9" s="30" t="s">
        <v>949</v>
      </c>
      <c r="N9" s="30" t="s">
        <v>950</v>
      </c>
      <c r="O9" s="218"/>
      <c r="P9" s="30"/>
      <c r="Q9" s="1"/>
      <c r="R9"/>
    </row>
    <row r="10" spans="1:18" customHeight="1" ht="21">
      <c r="A10" s="30">
        <v>1</v>
      </c>
      <c r="B10" s="30">
        <v>2</v>
      </c>
      <c r="C10" s="30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0">
        <v>11</v>
      </c>
      <c r="L10" s="30">
        <v>12</v>
      </c>
      <c r="M10" s="30">
        <v>13</v>
      </c>
      <c r="N10" s="30">
        <v>14</v>
      </c>
      <c r="O10" s="30">
        <v>15</v>
      </c>
      <c r="P10" s="30">
        <v>16</v>
      </c>
      <c r="Q10" s="1"/>
      <c r="R10"/>
    </row>
    <row r="11" spans="1:18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"/>
      <c r="R11"/>
    </row>
    <row r="12" spans="1:18" customHeight="1" ht="46.5">
      <c r="A12" s="182"/>
      <c r="B12" s="192" t="s">
        <v>896</v>
      </c>
      <c r="C12" s="192"/>
      <c r="D12" s="192"/>
      <c r="E12" s="192"/>
      <c r="F12" s="192"/>
      <c r="G12" s="192"/>
      <c r="H12" s="219"/>
      <c r="I12" s="219"/>
      <c r="J12" s="219"/>
      <c r="K12" s="219"/>
      <c r="L12" s="219"/>
      <c r="M12" s="219"/>
      <c r="N12" s="192" t="s">
        <v>35</v>
      </c>
      <c r="O12" s="192"/>
      <c r="P12" s="182"/>
      <c r="Q12" s="1"/>
      <c r="R12"/>
    </row>
    <row r="13" spans="1:18" customHeight="1" ht="18.75">
      <c r="A13" s="182"/>
      <c r="B13" s="192"/>
      <c r="C13" s="192"/>
      <c r="D13" s="192"/>
      <c r="E13" s="192"/>
      <c r="F13" s="192"/>
      <c r="G13" s="192"/>
      <c r="H13" s="61" t="s">
        <v>36</v>
      </c>
      <c r="I13" s="61"/>
      <c r="J13" s="61"/>
      <c r="K13" s="61"/>
      <c r="L13" s="61"/>
      <c r="M13" s="61"/>
      <c r="N13" s="192" t="s">
        <v>951</v>
      </c>
      <c r="O13" s="192"/>
      <c r="P13" s="182"/>
      <c r="Q13" s="1"/>
      <c r="R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7:M8"/>
    <mergeCell ref="N7:N8"/>
    <mergeCell ref="G6:G8"/>
    <mergeCell ref="E6:E8"/>
    <mergeCell ref="O1:P1"/>
    <mergeCell ref="A2:P2"/>
    <mergeCell ref="O6:O9"/>
    <mergeCell ref="P6:P9"/>
    <mergeCell ref="A6:A9"/>
    <mergeCell ref="I6:L6"/>
    <mergeCell ref="M6:N6"/>
    <mergeCell ref="I7:I8"/>
    <mergeCell ref="A3:C3"/>
    <mergeCell ref="A4:C4"/>
    <mergeCell ref="D3:H3"/>
    <mergeCell ref="D4:H4"/>
    <mergeCell ref="B6:B9"/>
    <mergeCell ref="J7:L7"/>
    <mergeCell ref="C6:C9"/>
    <mergeCell ref="F6:F8"/>
    <mergeCell ref="D6:D8"/>
    <mergeCell ref="H6:H8"/>
    <mergeCell ref="B12:G12"/>
    <mergeCell ref="H12:M12"/>
    <mergeCell ref="H13:M13"/>
    <mergeCell ref="N12:O12"/>
    <mergeCell ref="N13:O13"/>
  </mergeCells>
  <printOptions gridLines="false" gridLinesSet="true"/>
  <pageMargins left="0.7" right="0.7" top="0.75" bottom="0.75" header="0.3" footer="0.3"/>
  <pageSetup paperSize="9" orientation="landscape" scale="3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Форма 2 (часть 11 статьи 16)</vt:lpstr>
      <vt:lpstr>Форма 3.5 (Контракты 2017-2022)</vt:lpstr>
      <vt:lpstr>Форма 4.1 (В разрезе по МО)</vt:lpstr>
      <vt:lpstr>Форма 4.2. (В разрезе по МКД)</vt:lpstr>
      <vt:lpstr>Форма 4.3. (Иные программы)</vt:lpstr>
      <vt:lpstr>Форма 5</vt:lpstr>
      <vt:lpstr>Форма 6 (Построенные дома)</vt:lpstr>
      <vt:lpstr>Форма 7 (Найм дома_маневр фонд)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2019-12-05T16:22:29+03:00</dcterms:created>
  <dcterms:modified xsi:type="dcterms:W3CDTF">2019-12-05T16:27:20+03:00</dcterms:modified>
  <dc:title/>
  <dc:description/>
  <dc:subject/>
  <cp:keywords/>
  <cp:category/>
</cp:coreProperties>
</file>